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276" windowWidth="18800" windowHeight="12280" activeTab="1"/>
  </bookViews>
  <sheets>
    <sheet name="Overall" sheetId="1" r:id="rId1"/>
    <sheet name="Summary" sheetId="2" r:id="rId2"/>
    <sheet name="TOUR" sheetId="3" r:id="rId3"/>
  </sheets>
  <definedNames/>
  <calcPr fullCalcOnLoad="1"/>
</workbook>
</file>

<file path=xl/sharedStrings.xml><?xml version="1.0" encoding="utf-8"?>
<sst xmlns="http://schemas.openxmlformats.org/spreadsheetml/2006/main" count="328" uniqueCount="83">
  <si>
    <t>Name</t>
  </si>
  <si>
    <t>Category</t>
  </si>
  <si>
    <t>Position</t>
  </si>
  <si>
    <t>Charlie Brindley</t>
  </si>
  <si>
    <t>Kevin Chalmers</t>
  </si>
  <si>
    <t>Points</t>
  </si>
  <si>
    <t>mph</t>
  </si>
  <si>
    <t>average</t>
  </si>
  <si>
    <t>best 10</t>
  </si>
  <si>
    <t>best 25</t>
  </si>
  <si>
    <t>BAR</t>
  </si>
  <si>
    <t>min</t>
  </si>
  <si>
    <t>Events</t>
  </si>
  <si>
    <t>Club Championship</t>
  </si>
  <si>
    <t>Points trophy</t>
  </si>
  <si>
    <t>Vets Trophy</t>
  </si>
  <si>
    <t>Ladies Trophy</t>
  </si>
  <si>
    <t>Andrew Isherwood</t>
  </si>
  <si>
    <t>Gregor Watt</t>
  </si>
  <si>
    <t>Home run not included</t>
  </si>
  <si>
    <t>VM</t>
  </si>
  <si>
    <t>Colin Fergus</t>
  </si>
  <si>
    <t xml:space="preserve">Points Trophy </t>
  </si>
  <si>
    <t>SM</t>
  </si>
  <si>
    <t>Tour of Peebleshire</t>
  </si>
  <si>
    <t>Stobo</t>
  </si>
  <si>
    <t>Leadburn</t>
  </si>
  <si>
    <t>Shiplaw</t>
  </si>
  <si>
    <t>Mini Meldons</t>
  </si>
  <si>
    <t>Total time</t>
  </si>
  <si>
    <t>Total</t>
  </si>
  <si>
    <t>Difference</t>
  </si>
  <si>
    <t>Difference (min)</t>
  </si>
  <si>
    <t>SF</t>
  </si>
  <si>
    <t>Remo Volpe</t>
  </si>
  <si>
    <t>Gary Robson</t>
  </si>
  <si>
    <t>Jim Moore</t>
  </si>
  <si>
    <t xml:space="preserve"> </t>
  </si>
  <si>
    <t>Mean</t>
  </si>
  <si>
    <t>Liz Reid</t>
  </si>
  <si>
    <t>Brian Beattie</t>
  </si>
  <si>
    <t>Keith Jardine</t>
  </si>
  <si>
    <t>Donald Grigor</t>
  </si>
  <si>
    <t>Chris Gilfillan</t>
  </si>
  <si>
    <t>Most Improved</t>
  </si>
  <si>
    <t>David Irvine</t>
  </si>
  <si>
    <t>Tour of Peebleshire is the GC classification</t>
  </si>
  <si>
    <t>Kier Murray</t>
  </si>
  <si>
    <t>Roy Richardson</t>
  </si>
  <si>
    <t>Andrew Cox</t>
  </si>
  <si>
    <t>Peter Hughes</t>
  </si>
  <si>
    <t>Rhoda McPherson</t>
  </si>
  <si>
    <t>VF</t>
  </si>
  <si>
    <t>Leadburn "25" = 23.5 miles</t>
  </si>
  <si>
    <t>Corran Carrick-Anderson</t>
  </si>
  <si>
    <t>JM</t>
  </si>
  <si>
    <t>Alan Daye</t>
  </si>
  <si>
    <t>Steve Wilson</t>
  </si>
  <si>
    <t>Values in bold are average times (of lower times) for event where rider did not compete</t>
  </si>
  <si>
    <t>Tour of Peebleshire (most improved)</t>
  </si>
  <si>
    <t>Tied points decided on head-to-head countback</t>
  </si>
  <si>
    <t>TROPHY WINNERS</t>
  </si>
  <si>
    <t>Youth</t>
  </si>
  <si>
    <t>Grant Ferguson</t>
  </si>
  <si>
    <t>first place</t>
  </si>
  <si>
    <t>Pip Beard</t>
  </si>
  <si>
    <t>Ian McGeoch</t>
  </si>
  <si>
    <t>Nick Tanner</t>
  </si>
  <si>
    <t>Colin Semple</t>
  </si>
  <si>
    <t>Dana Campbell-Wilson</t>
  </si>
  <si>
    <t>Callum Thornley</t>
  </si>
  <si>
    <t>Barry McColl</t>
  </si>
  <si>
    <t>Sean Taylor</t>
  </si>
  <si>
    <t>Davie Murray</t>
  </si>
  <si>
    <t>Gavin Thornley</t>
  </si>
  <si>
    <t>Final results only applicable to riders completing at least 3 events</t>
  </si>
  <si>
    <t>"On the road"</t>
  </si>
  <si>
    <t>Mark Davey</t>
  </si>
  <si>
    <t>Jen Routley</t>
  </si>
  <si>
    <t>Rory Laidlaw</t>
  </si>
  <si>
    <t>Ruiardh Johnston</t>
  </si>
  <si>
    <t>Best 6</t>
  </si>
  <si>
    <t>Age Cat (to be updated)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</si>
</sst>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1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5" fillId="0" borderId="0" xfId="19" applyFont="1" applyAlignment="1">
      <alignment horizontal="left"/>
      <protection/>
    </xf>
    <xf numFmtId="0" fontId="0" fillId="0" borderId="0" xfId="19" applyFont="1">
      <alignment/>
      <protection/>
    </xf>
    <xf numFmtId="0" fontId="0" fillId="0" borderId="0" xfId="19" applyFont="1" applyFill="1" applyBorder="1" applyAlignment="1">
      <alignment vertical="center" wrapText="1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Border="1" applyAlignment="1">
      <alignment vertical="center" wrapText="1"/>
      <protection/>
    </xf>
    <xf numFmtId="0" fontId="0" fillId="0" borderId="0" xfId="19" applyFont="1" applyAlignment="1">
      <alignment/>
      <protection/>
    </xf>
    <xf numFmtId="16" fontId="5" fillId="0" borderId="0" xfId="19" applyNumberFormat="1" applyFont="1" applyAlignment="1">
      <alignment horizontal="left"/>
      <protection/>
    </xf>
    <xf numFmtId="0" fontId="0" fillId="0" borderId="0" xfId="19" applyFont="1" applyBorder="1" applyAlignment="1">
      <alignment horizontal="center" vertical="center" wrapText="1"/>
      <protection/>
    </xf>
    <xf numFmtId="16" fontId="5" fillId="0" borderId="0" xfId="19" applyNumberFormat="1" applyFont="1" applyAlignment="1">
      <alignment horizontal="center"/>
      <protection/>
    </xf>
    <xf numFmtId="0" fontId="5" fillId="0" borderId="0" xfId="19" applyFont="1" applyBorder="1" applyAlignment="1">
      <alignment vertical="center" wrapText="1"/>
      <protection/>
    </xf>
    <xf numFmtId="2" fontId="0" fillId="0" borderId="0" xfId="19" applyNumberFormat="1" applyFont="1" applyAlignment="1">
      <alignment horizontal="left" vertical="center"/>
      <protection/>
    </xf>
    <xf numFmtId="2" fontId="0" fillId="0" borderId="0" xfId="19" applyNumberFormat="1" applyFont="1" applyAlignment="1">
      <alignment horizontal="center"/>
      <protection/>
    </xf>
    <xf numFmtId="2" fontId="0" fillId="0" borderId="0" xfId="19" applyNumberFormat="1" applyFont="1" applyAlignment="1">
      <alignment horizontal="left"/>
      <protection/>
    </xf>
    <xf numFmtId="2" fontId="0" fillId="0" borderId="0" xfId="19" applyNumberFormat="1" applyFont="1" applyAlignment="1">
      <alignment horizontal="center" vertical="center"/>
      <protection/>
    </xf>
    <xf numFmtId="16" fontId="5" fillId="0" borderId="1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 vertical="center"/>
      <protection/>
    </xf>
    <xf numFmtId="164" fontId="0" fillId="0" borderId="0" xfId="19" applyNumberFormat="1" applyFont="1" applyAlignment="1">
      <alignment horizontal="center"/>
      <protection/>
    </xf>
    <xf numFmtId="0" fontId="9" fillId="0" borderId="0" xfId="19" applyFont="1" applyFill="1" applyBorder="1" applyAlignment="1">
      <alignment vertical="center" wrapText="1"/>
      <protection/>
    </xf>
    <xf numFmtId="2" fontId="9" fillId="0" borderId="0" xfId="19" applyNumberFormat="1" applyFont="1" applyAlignment="1">
      <alignment horizontal="left" vertical="center"/>
      <protection/>
    </xf>
    <xf numFmtId="2" fontId="9" fillId="0" borderId="0" xfId="19" applyNumberFormat="1" applyFont="1" applyAlignment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9" fillId="0" borderId="0" xfId="19" applyNumberFormat="1" applyFont="1" applyAlignment="1">
      <alignment horizontal="left"/>
      <protection/>
    </xf>
    <xf numFmtId="0" fontId="9" fillId="0" borderId="0" xfId="19" applyFont="1" applyBorder="1" applyAlignment="1">
      <alignment vertical="center"/>
      <protection/>
    </xf>
    <xf numFmtId="0" fontId="0" fillId="0" borderId="0" xfId="19" applyFont="1" applyAlignment="1">
      <alignment horizontal="center" vertical="center"/>
      <protection/>
    </xf>
    <xf numFmtId="0" fontId="0" fillId="0" borderId="0" xfId="19" applyFont="1" applyAlignment="1">
      <alignment horizontal="left" vertical="center"/>
      <protection/>
    </xf>
    <xf numFmtId="0" fontId="7" fillId="0" borderId="0" xfId="19" applyFont="1" applyFill="1" applyBorder="1" applyAlignment="1">
      <alignment vertical="center" wrapText="1"/>
      <protection/>
    </xf>
    <xf numFmtId="0" fontId="8" fillId="0" borderId="0" xfId="19" applyFont="1" applyAlignment="1">
      <alignment horizontal="left"/>
      <protection/>
    </xf>
    <xf numFmtId="0" fontId="9" fillId="0" borderId="0" xfId="19" applyFont="1" applyAlignment="1">
      <alignment horizontal="left"/>
      <protection/>
    </xf>
    <xf numFmtId="0" fontId="0" fillId="0" borderId="0" xfId="19" applyFont="1" applyFill="1" applyBorder="1" applyAlignment="1">
      <alignment horizontal="left" vertical="center" wrapText="1"/>
      <protection/>
    </xf>
    <xf numFmtId="0" fontId="5" fillId="0" borderId="0" xfId="19" applyFont="1" applyAlignment="1">
      <alignment horizontal="center"/>
      <protection/>
    </xf>
    <xf numFmtId="0" fontId="0" fillId="0" borderId="0" xfId="19" applyFont="1" applyBorder="1" applyAlignment="1">
      <alignment horizontal="left" vertical="center" wrapText="1"/>
      <protection/>
    </xf>
    <xf numFmtId="16" fontId="0" fillId="0" borderId="0" xfId="0" applyNumberFormat="1" applyFont="1" applyAlignment="1">
      <alignment horizontal="center"/>
    </xf>
    <xf numFmtId="0" fontId="0" fillId="0" borderId="0" xfId="19" applyFont="1" applyBorder="1" applyAlignment="1">
      <alignment/>
      <protection/>
    </xf>
    <xf numFmtId="0" fontId="5" fillId="0" borderId="0" xfId="19" applyFont="1" applyAlignment="1">
      <alignment/>
      <protection/>
    </xf>
    <xf numFmtId="16" fontId="5" fillId="0" borderId="0" xfId="19" applyNumberFormat="1" applyFont="1" applyAlignment="1">
      <alignment/>
      <protection/>
    </xf>
    <xf numFmtId="0" fontId="0" fillId="0" borderId="1" xfId="19" applyFont="1" applyBorder="1" applyAlignment="1">
      <alignment/>
      <protection/>
    </xf>
    <xf numFmtId="0" fontId="0" fillId="0" borderId="0" xfId="0" applyAlignment="1">
      <alignment/>
    </xf>
    <xf numFmtId="0" fontId="9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zoomScale="115" zoomScaleNormal="115" workbookViewId="0" topLeftCell="A1">
      <selection activeCell="A28" sqref="A28:IV28"/>
    </sheetView>
  </sheetViews>
  <sheetFormatPr defaultColWidth="8.8515625" defaultRowHeight="12.75"/>
  <cols>
    <col min="1" max="1" width="8.8515625" style="5" customWidth="1"/>
    <col min="2" max="2" width="21.421875" style="8" bestFit="1" customWidth="1"/>
    <col min="3" max="3" width="9.140625" style="5" bestFit="1" customWidth="1"/>
    <col min="4" max="6" width="9.8515625" style="6" bestFit="1" customWidth="1"/>
    <col min="7" max="27" width="7.7109375" style="6" customWidth="1"/>
    <col min="28" max="28" width="8.421875" style="8" customWidth="1"/>
    <col min="29" max="16384" width="8.8515625" style="8" customWidth="1"/>
  </cols>
  <sheetData>
    <row r="1" spans="1:28" ht="12">
      <c r="A1" s="2" t="s">
        <v>2</v>
      </c>
      <c r="B1" s="3" t="s">
        <v>0</v>
      </c>
      <c r="C1" s="2" t="s">
        <v>1</v>
      </c>
      <c r="D1" s="4">
        <v>43566</v>
      </c>
      <c r="E1" s="4">
        <v>43572</v>
      </c>
      <c r="F1" s="4">
        <v>43579</v>
      </c>
      <c r="G1" s="4">
        <v>43587</v>
      </c>
      <c r="H1" s="4">
        <v>43594</v>
      </c>
      <c r="I1" s="4">
        <v>43601</v>
      </c>
      <c r="J1" s="4">
        <v>43608</v>
      </c>
      <c r="K1" s="4">
        <v>43621</v>
      </c>
      <c r="L1" s="4">
        <v>43650</v>
      </c>
      <c r="M1" s="4">
        <v>43664</v>
      </c>
      <c r="N1" s="4">
        <v>43671</v>
      </c>
      <c r="O1" s="4">
        <v>43678</v>
      </c>
      <c r="P1" s="4">
        <v>43685</v>
      </c>
      <c r="Q1" s="4">
        <v>43699</v>
      </c>
      <c r="R1" s="4">
        <v>43703</v>
      </c>
      <c r="S1" s="4">
        <v>43706</v>
      </c>
      <c r="T1" s="4"/>
      <c r="U1" s="4"/>
      <c r="V1" s="4"/>
      <c r="W1" s="4"/>
      <c r="X1" s="4"/>
      <c r="Y1" s="1" t="s">
        <v>5</v>
      </c>
      <c r="Z1" s="1" t="s">
        <v>12</v>
      </c>
      <c r="AA1" s="10" t="s">
        <v>81</v>
      </c>
      <c r="AB1" s="14"/>
    </row>
    <row r="2" spans="1:28" ht="15" customHeight="1">
      <c r="A2" s="2"/>
      <c r="B2" s="8" t="s">
        <v>63</v>
      </c>
      <c r="C2" s="5" t="s">
        <v>23</v>
      </c>
      <c r="D2" s="56" t="s">
        <v>64</v>
      </c>
      <c r="E2" s="56" t="s">
        <v>64</v>
      </c>
      <c r="F2" s="56" t="s">
        <v>64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2"/>
      <c r="Z2" s="22"/>
      <c r="AA2" s="22"/>
      <c r="AB2" s="22"/>
    </row>
    <row r="3" spans="1:27" ht="15" customHeight="1">
      <c r="A3" s="5">
        <v>1</v>
      </c>
      <c r="B3" t="s">
        <v>4</v>
      </c>
      <c r="C3" s="5" t="s">
        <v>20</v>
      </c>
      <c r="D3" s="6">
        <v>30</v>
      </c>
      <c r="E3" s="6">
        <v>26</v>
      </c>
      <c r="F3" s="6">
        <v>27</v>
      </c>
      <c r="G3" s="6">
        <v>27</v>
      </c>
      <c r="H3" s="6">
        <v>27</v>
      </c>
      <c r="I3" s="6">
        <v>28</v>
      </c>
      <c r="J3" s="6">
        <v>26</v>
      </c>
      <c r="L3" s="6">
        <v>29</v>
      </c>
      <c r="M3" s="6">
        <v>29</v>
      </c>
      <c r="N3" s="6">
        <v>30</v>
      </c>
      <c r="O3" s="6">
        <v>29</v>
      </c>
      <c r="P3" s="6">
        <v>29</v>
      </c>
      <c r="R3" s="6">
        <v>28</v>
      </c>
      <c r="S3" s="6">
        <v>28</v>
      </c>
      <c r="Y3" s="22">
        <f aca="true" t="shared" si="0" ref="Y3:Y41">SUM(D3:X3)</f>
        <v>393</v>
      </c>
      <c r="Z3" s="22">
        <f aca="true" t="shared" si="1" ref="Z3:Z41">COUNT(D3:X3)</f>
        <v>14</v>
      </c>
      <c r="AA3" s="6">
        <f>SUM(M3,D3,L3,N3,O3,S3)</f>
        <v>175</v>
      </c>
    </row>
    <row r="4" spans="1:28" ht="15" customHeight="1">
      <c r="A4" s="5">
        <v>2</v>
      </c>
      <c r="B4" s="12" t="s">
        <v>17</v>
      </c>
      <c r="C4" s="5" t="s">
        <v>20</v>
      </c>
      <c r="D4" s="6">
        <v>27</v>
      </c>
      <c r="E4" s="6">
        <v>24</v>
      </c>
      <c r="F4" s="6">
        <v>25</v>
      </c>
      <c r="G4" s="6">
        <v>28</v>
      </c>
      <c r="H4" s="6">
        <v>28</v>
      </c>
      <c r="I4" s="6">
        <v>29</v>
      </c>
      <c r="M4" s="6">
        <v>27</v>
      </c>
      <c r="N4" s="6">
        <v>29</v>
      </c>
      <c r="O4" s="6">
        <v>28</v>
      </c>
      <c r="P4" s="6">
        <v>30</v>
      </c>
      <c r="R4" s="6">
        <v>29</v>
      </c>
      <c r="S4" s="6">
        <v>29</v>
      </c>
      <c r="Y4" s="22">
        <f t="shared" si="0"/>
        <v>333</v>
      </c>
      <c r="Z4" s="22">
        <f t="shared" si="1"/>
        <v>12</v>
      </c>
      <c r="AA4" s="6">
        <f>SUM(N4,O4,I4,P4,R4,S4)</f>
        <v>174</v>
      </c>
      <c r="AB4" s="14"/>
    </row>
    <row r="5" spans="1:28" ht="15" customHeight="1">
      <c r="A5" s="5">
        <v>3</v>
      </c>
      <c r="B5" s="12" t="s">
        <v>34</v>
      </c>
      <c r="C5" s="13" t="s">
        <v>23</v>
      </c>
      <c r="E5" s="6">
        <v>29</v>
      </c>
      <c r="F5" s="6">
        <v>28</v>
      </c>
      <c r="G5" s="6">
        <v>29</v>
      </c>
      <c r="H5" s="6">
        <v>30</v>
      </c>
      <c r="I5" s="6">
        <v>30</v>
      </c>
      <c r="K5" s="6">
        <v>30</v>
      </c>
      <c r="L5" s="6">
        <v>30</v>
      </c>
      <c r="M5" s="6">
        <v>28</v>
      </c>
      <c r="R5" s="6">
        <v>26</v>
      </c>
      <c r="Y5" s="22">
        <f t="shared" si="0"/>
        <v>260</v>
      </c>
      <c r="Z5" s="22">
        <f t="shared" si="1"/>
        <v>9</v>
      </c>
      <c r="AA5" s="6">
        <f>SUM(K5,L5,I5,H5,E5,G5)</f>
        <v>178</v>
      </c>
      <c r="AB5" s="22"/>
    </row>
    <row r="6" spans="1:27" ht="15" customHeight="1">
      <c r="A6" s="5">
        <v>4</v>
      </c>
      <c r="B6" s="12" t="s">
        <v>49</v>
      </c>
      <c r="C6" s="13" t="s">
        <v>23</v>
      </c>
      <c r="D6" s="6">
        <v>25</v>
      </c>
      <c r="E6" s="6">
        <v>20</v>
      </c>
      <c r="F6" s="6">
        <v>26</v>
      </c>
      <c r="G6" s="6">
        <v>30</v>
      </c>
      <c r="H6" s="6">
        <v>29</v>
      </c>
      <c r="J6" s="6">
        <v>27</v>
      </c>
      <c r="K6" s="6">
        <v>29</v>
      </c>
      <c r="M6" s="6">
        <v>30</v>
      </c>
      <c r="Q6" s="6">
        <v>30</v>
      </c>
      <c r="R6" s="6">
        <v>30</v>
      </c>
      <c r="S6" s="6">
        <v>30</v>
      </c>
      <c r="Y6" s="22">
        <f t="shared" si="0"/>
        <v>306</v>
      </c>
      <c r="Z6" s="22">
        <f t="shared" si="1"/>
        <v>11</v>
      </c>
      <c r="AA6" s="6">
        <f>SUM(M6,H6,Q6,G6,R6,S6)</f>
        <v>179</v>
      </c>
    </row>
    <row r="7" spans="1:27" ht="15" customHeight="1">
      <c r="A7" s="5">
        <v>5</v>
      </c>
      <c r="B7" s="12" t="s">
        <v>42</v>
      </c>
      <c r="C7" s="5" t="s">
        <v>20</v>
      </c>
      <c r="D7" s="6">
        <v>17</v>
      </c>
      <c r="H7" s="6">
        <v>23</v>
      </c>
      <c r="I7" s="6">
        <v>26</v>
      </c>
      <c r="J7" s="6">
        <v>23</v>
      </c>
      <c r="M7" s="6">
        <v>21</v>
      </c>
      <c r="N7" s="6">
        <v>27</v>
      </c>
      <c r="O7" s="6">
        <v>25</v>
      </c>
      <c r="P7" s="6">
        <v>25</v>
      </c>
      <c r="Y7" s="22">
        <f t="shared" si="0"/>
        <v>187</v>
      </c>
      <c r="Z7" s="22">
        <f t="shared" si="1"/>
        <v>8</v>
      </c>
      <c r="AA7" s="6">
        <f>SUM(P7,O7,N7,I7,J7,H7)</f>
        <v>149</v>
      </c>
    </row>
    <row r="8" spans="1:27" ht="15" customHeight="1">
      <c r="A8" s="5">
        <v>6</v>
      </c>
      <c r="B8" s="11" t="s">
        <v>43</v>
      </c>
      <c r="C8" s="13" t="s">
        <v>20</v>
      </c>
      <c r="D8" s="6">
        <v>22</v>
      </c>
      <c r="E8" s="6">
        <v>19</v>
      </c>
      <c r="H8" s="6">
        <v>24</v>
      </c>
      <c r="L8" s="6">
        <v>27</v>
      </c>
      <c r="O8" s="6">
        <v>27</v>
      </c>
      <c r="Q8" s="6">
        <v>28</v>
      </c>
      <c r="S8" s="6">
        <v>26</v>
      </c>
      <c r="Y8" s="22">
        <f t="shared" si="0"/>
        <v>173</v>
      </c>
      <c r="Z8" s="22">
        <f t="shared" si="1"/>
        <v>7</v>
      </c>
      <c r="AA8" s="6">
        <f>SUM(S8,O8,L8,H8,D8,Q8)</f>
        <v>154</v>
      </c>
    </row>
    <row r="9" spans="1:28" ht="15" customHeight="1">
      <c r="A9" s="5">
        <v>7</v>
      </c>
      <c r="B9" s="12" t="s">
        <v>39</v>
      </c>
      <c r="C9" s="5" t="s">
        <v>33</v>
      </c>
      <c r="D9" s="6">
        <v>23</v>
      </c>
      <c r="G9" s="6">
        <v>25</v>
      </c>
      <c r="H9" s="6">
        <v>25</v>
      </c>
      <c r="L9" s="6">
        <v>28</v>
      </c>
      <c r="M9" s="6">
        <v>26</v>
      </c>
      <c r="R9" s="6">
        <v>25</v>
      </c>
      <c r="Y9" s="22">
        <f t="shared" si="0"/>
        <v>152</v>
      </c>
      <c r="Z9" s="22">
        <f t="shared" si="1"/>
        <v>6</v>
      </c>
      <c r="AA9" s="6">
        <f>SUM(M9,H9,L9,G9,D9,R9)</f>
        <v>152</v>
      </c>
      <c r="AB9" s="14"/>
    </row>
    <row r="10" spans="1:27" ht="15" customHeight="1">
      <c r="A10" s="5">
        <v>8</v>
      </c>
      <c r="B10" t="s">
        <v>45</v>
      </c>
      <c r="C10" s="13" t="s">
        <v>20</v>
      </c>
      <c r="D10" s="6">
        <v>21</v>
      </c>
      <c r="F10" s="6">
        <v>23</v>
      </c>
      <c r="G10" s="6">
        <v>24</v>
      </c>
      <c r="K10" s="6">
        <v>26</v>
      </c>
      <c r="L10" s="6">
        <v>26</v>
      </c>
      <c r="P10" s="6">
        <v>28</v>
      </c>
      <c r="Y10" s="22">
        <f t="shared" si="0"/>
        <v>148</v>
      </c>
      <c r="Z10" s="22">
        <f t="shared" si="1"/>
        <v>6</v>
      </c>
      <c r="AA10" s="6">
        <f>SUM(P10,K10,L10,G10,F10,D10)</f>
        <v>148</v>
      </c>
    </row>
    <row r="11" spans="1:27" ht="15" customHeight="1">
      <c r="A11" s="5">
        <v>9</v>
      </c>
      <c r="B11" s="12" t="s">
        <v>3</v>
      </c>
      <c r="C11" s="5" t="s">
        <v>20</v>
      </c>
      <c r="D11" s="6">
        <v>20</v>
      </c>
      <c r="J11" s="6">
        <v>25</v>
      </c>
      <c r="K11" s="6">
        <v>25</v>
      </c>
      <c r="M11" s="6">
        <v>24</v>
      </c>
      <c r="O11" s="6">
        <v>26</v>
      </c>
      <c r="P11" s="6">
        <v>27</v>
      </c>
      <c r="Y11" s="22">
        <f t="shared" si="0"/>
        <v>147</v>
      </c>
      <c r="Z11" s="22">
        <f t="shared" si="1"/>
        <v>6</v>
      </c>
      <c r="AA11" s="6">
        <f>SUM(P11,O11,K11,J11,M11,D11)</f>
        <v>147</v>
      </c>
    </row>
    <row r="12" spans="1:26" ht="15" customHeight="1">
      <c r="A12" s="5">
        <v>10</v>
      </c>
      <c r="B12" s="12" t="s">
        <v>51</v>
      </c>
      <c r="C12" s="5" t="s">
        <v>52</v>
      </c>
      <c r="L12" s="6">
        <v>24</v>
      </c>
      <c r="N12" s="6">
        <v>26</v>
      </c>
      <c r="P12" s="6">
        <v>26</v>
      </c>
      <c r="Q12" s="6">
        <v>25</v>
      </c>
      <c r="S12" s="6">
        <v>25</v>
      </c>
      <c r="Y12" s="22">
        <f t="shared" si="0"/>
        <v>126</v>
      </c>
      <c r="Z12" s="22">
        <f t="shared" si="1"/>
        <v>5</v>
      </c>
    </row>
    <row r="13" spans="1:26" ht="15" customHeight="1">
      <c r="A13" s="5">
        <v>11</v>
      </c>
      <c r="B13" s="12" t="s">
        <v>48</v>
      </c>
      <c r="C13" s="5" t="s">
        <v>20</v>
      </c>
      <c r="D13" s="6">
        <v>26</v>
      </c>
      <c r="H13" s="6">
        <v>26</v>
      </c>
      <c r="N13" s="6">
        <v>28</v>
      </c>
      <c r="O13" s="6">
        <v>30</v>
      </c>
      <c r="Y13" s="22">
        <f t="shared" si="0"/>
        <v>110</v>
      </c>
      <c r="Z13" s="22">
        <f t="shared" si="1"/>
        <v>4</v>
      </c>
    </row>
    <row r="14" spans="1:26" ht="15" customHeight="1">
      <c r="A14" s="5">
        <v>12</v>
      </c>
      <c r="B14" s="12" t="s">
        <v>18</v>
      </c>
      <c r="C14" s="5" t="s">
        <v>20</v>
      </c>
      <c r="D14" s="15">
        <v>24</v>
      </c>
      <c r="E14" s="6">
        <v>21</v>
      </c>
      <c r="F14" s="6">
        <v>24</v>
      </c>
      <c r="G14" s="6">
        <v>26</v>
      </c>
      <c r="Y14" s="22">
        <f t="shared" si="0"/>
        <v>95</v>
      </c>
      <c r="Z14" s="22">
        <f t="shared" si="1"/>
        <v>4</v>
      </c>
    </row>
    <row r="15" spans="1:26" ht="15" customHeight="1">
      <c r="A15" s="5">
        <v>13</v>
      </c>
      <c r="B15" s="12" t="s">
        <v>36</v>
      </c>
      <c r="C15" s="5" t="s">
        <v>20</v>
      </c>
      <c r="D15" s="6">
        <v>28</v>
      </c>
      <c r="J15" s="6">
        <v>28</v>
      </c>
      <c r="K15" s="6">
        <v>28</v>
      </c>
      <c r="Y15" s="22">
        <f t="shared" si="0"/>
        <v>84</v>
      </c>
      <c r="Z15" s="22">
        <f t="shared" si="1"/>
        <v>3</v>
      </c>
    </row>
    <row r="16" spans="1:26" ht="15" customHeight="1">
      <c r="A16" s="5">
        <v>14</v>
      </c>
      <c r="B16" s="12" t="s">
        <v>54</v>
      </c>
      <c r="C16" s="5" t="s">
        <v>55</v>
      </c>
      <c r="E16" s="6">
        <v>25</v>
      </c>
      <c r="F16" s="6">
        <v>29</v>
      </c>
      <c r="J16" s="6">
        <v>29</v>
      </c>
      <c r="Y16" s="22">
        <f t="shared" si="0"/>
        <v>83</v>
      </c>
      <c r="Z16" s="22">
        <f t="shared" si="1"/>
        <v>3</v>
      </c>
    </row>
    <row r="17" spans="1:26" ht="15" customHeight="1">
      <c r="A17" s="5">
        <v>15</v>
      </c>
      <c r="B17" s="12" t="s">
        <v>47</v>
      </c>
      <c r="C17" s="5" t="s">
        <v>20</v>
      </c>
      <c r="D17" s="6">
        <v>19</v>
      </c>
      <c r="E17" s="6">
        <v>17</v>
      </c>
      <c r="F17" s="6">
        <v>20</v>
      </c>
      <c r="L17" s="6">
        <v>25</v>
      </c>
      <c r="Y17" s="22">
        <f t="shared" si="0"/>
        <v>81</v>
      </c>
      <c r="Z17" s="22">
        <f t="shared" si="1"/>
        <v>4</v>
      </c>
    </row>
    <row r="18" spans="1:26" ht="15" customHeight="1">
      <c r="A18" s="5">
        <v>16</v>
      </c>
      <c r="B18" s="8" t="s">
        <v>56</v>
      </c>
      <c r="C18" s="5" t="s">
        <v>20</v>
      </c>
      <c r="D18" s="6">
        <v>15</v>
      </c>
      <c r="F18" s="6">
        <v>18</v>
      </c>
      <c r="M18" s="6">
        <v>20</v>
      </c>
      <c r="Q18" s="6">
        <v>24</v>
      </c>
      <c r="Y18" s="22">
        <f t="shared" si="0"/>
        <v>77</v>
      </c>
      <c r="Z18" s="22">
        <f t="shared" si="1"/>
        <v>4</v>
      </c>
    </row>
    <row r="19" spans="1:26" ht="15" customHeight="1">
      <c r="A19" s="5">
        <v>17</v>
      </c>
      <c r="B19" s="8" t="s">
        <v>57</v>
      </c>
      <c r="C19" s="5" t="s">
        <v>20</v>
      </c>
      <c r="E19" s="6">
        <v>15</v>
      </c>
      <c r="M19" s="6">
        <v>25</v>
      </c>
      <c r="S19" s="6">
        <v>23</v>
      </c>
      <c r="Y19" s="22">
        <f t="shared" si="0"/>
        <v>63</v>
      </c>
      <c r="Z19" s="22">
        <f t="shared" si="1"/>
        <v>3</v>
      </c>
    </row>
    <row r="20" spans="1:26" ht="15" customHeight="1">
      <c r="A20" s="5">
        <v>18</v>
      </c>
      <c r="B20" t="s">
        <v>70</v>
      </c>
      <c r="C20" s="5" t="s">
        <v>55</v>
      </c>
      <c r="E20" s="6">
        <v>30</v>
      </c>
      <c r="F20" s="6">
        <v>30</v>
      </c>
      <c r="Y20" s="22">
        <f t="shared" si="0"/>
        <v>60</v>
      </c>
      <c r="Z20" s="22">
        <f t="shared" si="1"/>
        <v>2</v>
      </c>
    </row>
    <row r="21" spans="1:26" ht="15" customHeight="1">
      <c r="A21" s="5">
        <v>19</v>
      </c>
      <c r="B21" s="12" t="s">
        <v>21</v>
      </c>
      <c r="C21" s="13" t="s">
        <v>20</v>
      </c>
      <c r="D21" s="6">
        <v>29</v>
      </c>
      <c r="E21" s="6">
        <v>28</v>
      </c>
      <c r="Q21" s="6" t="s">
        <v>37</v>
      </c>
      <c r="Y21" s="22">
        <f t="shared" si="0"/>
        <v>57</v>
      </c>
      <c r="Z21" s="22">
        <f t="shared" si="1"/>
        <v>2</v>
      </c>
    </row>
    <row r="22" spans="1:26" ht="15" customHeight="1">
      <c r="A22" s="5">
        <v>20</v>
      </c>
      <c r="B22" s="12" t="s">
        <v>50</v>
      </c>
      <c r="C22" s="5" t="s">
        <v>23</v>
      </c>
      <c r="D22" s="6">
        <v>18</v>
      </c>
      <c r="E22" s="6">
        <v>14</v>
      </c>
      <c r="J22" s="6">
        <v>24</v>
      </c>
      <c r="Y22" s="22">
        <f t="shared" si="0"/>
        <v>56</v>
      </c>
      <c r="Z22" s="22">
        <f t="shared" si="1"/>
        <v>3</v>
      </c>
    </row>
    <row r="23" spans="1:26" ht="15" customHeight="1">
      <c r="A23" s="5">
        <v>21</v>
      </c>
      <c r="B23" s="8" t="s">
        <v>79</v>
      </c>
      <c r="C23" s="5" t="s">
        <v>20</v>
      </c>
      <c r="Q23" s="6">
        <v>27</v>
      </c>
      <c r="S23" s="6">
        <v>27</v>
      </c>
      <c r="Y23" s="22">
        <f t="shared" si="0"/>
        <v>54</v>
      </c>
      <c r="Z23" s="22">
        <f t="shared" si="1"/>
        <v>2</v>
      </c>
    </row>
    <row r="24" spans="1:26" ht="15" customHeight="1">
      <c r="A24" s="5">
        <v>22</v>
      </c>
      <c r="B24" s="12" t="s">
        <v>40</v>
      </c>
      <c r="C24" s="5" t="s">
        <v>20</v>
      </c>
      <c r="D24" s="6">
        <v>16</v>
      </c>
      <c r="E24" s="6">
        <v>13</v>
      </c>
      <c r="J24" s="6">
        <v>22</v>
      </c>
      <c r="Y24" s="22">
        <f t="shared" si="0"/>
        <v>51</v>
      </c>
      <c r="Z24" s="22">
        <f t="shared" si="1"/>
        <v>3</v>
      </c>
    </row>
    <row r="25" spans="1:26" ht="15" customHeight="1">
      <c r="A25" s="5">
        <v>23</v>
      </c>
      <c r="B25" s="12" t="s">
        <v>41</v>
      </c>
      <c r="C25" s="5" t="s">
        <v>20</v>
      </c>
      <c r="E25" s="6">
        <v>22</v>
      </c>
      <c r="I25" s="6">
        <v>27</v>
      </c>
      <c r="Y25" s="22">
        <f t="shared" si="0"/>
        <v>49</v>
      </c>
      <c r="Z25" s="22">
        <f t="shared" si="1"/>
        <v>2</v>
      </c>
    </row>
    <row r="26" spans="1:26" ht="15" customHeight="1">
      <c r="A26" s="5">
        <v>24</v>
      </c>
      <c r="B26" s="8" t="s">
        <v>66</v>
      </c>
      <c r="C26" s="5" t="s">
        <v>20</v>
      </c>
      <c r="F26" s="6">
        <v>21</v>
      </c>
      <c r="K26" s="6">
        <v>27</v>
      </c>
      <c r="Y26" s="22">
        <f t="shared" si="0"/>
        <v>48</v>
      </c>
      <c r="Z26" s="22">
        <f t="shared" si="1"/>
        <v>2</v>
      </c>
    </row>
    <row r="27" spans="1:26" ht="15" customHeight="1">
      <c r="A27" s="5">
        <v>25</v>
      </c>
      <c r="B27" s="8" t="s">
        <v>78</v>
      </c>
      <c r="C27" s="5" t="s">
        <v>52</v>
      </c>
      <c r="O27" s="6">
        <v>24</v>
      </c>
      <c r="Q27" s="6">
        <v>24</v>
      </c>
      <c r="Y27" s="22">
        <f t="shared" si="0"/>
        <v>48</v>
      </c>
      <c r="Z27" s="22">
        <f t="shared" si="1"/>
        <v>2</v>
      </c>
    </row>
    <row r="28" spans="1:26" ht="15" customHeight="1">
      <c r="A28" s="5">
        <v>27</v>
      </c>
      <c r="B28" s="12" t="s">
        <v>56</v>
      </c>
      <c r="C28" s="5" t="s">
        <v>20</v>
      </c>
      <c r="M28" s="6">
        <v>23</v>
      </c>
      <c r="O28" s="6">
        <v>24</v>
      </c>
      <c r="Y28" s="22">
        <f t="shared" si="0"/>
        <v>47</v>
      </c>
      <c r="Z28" s="22">
        <f t="shared" si="1"/>
        <v>2</v>
      </c>
    </row>
    <row r="29" spans="1:26" ht="15" customHeight="1">
      <c r="A29" s="5">
        <v>28</v>
      </c>
      <c r="B29" s="8" t="s">
        <v>77</v>
      </c>
      <c r="C29" s="5" t="s">
        <v>20</v>
      </c>
      <c r="O29" s="6">
        <v>23</v>
      </c>
      <c r="S29" s="6">
        <v>22</v>
      </c>
      <c r="Y29" s="22">
        <f t="shared" si="0"/>
        <v>45</v>
      </c>
      <c r="Z29" s="22">
        <f t="shared" si="1"/>
        <v>2</v>
      </c>
    </row>
    <row r="30" spans="1:26" ht="15" customHeight="1">
      <c r="A30" s="5">
        <v>29</v>
      </c>
      <c r="B30" s="8" t="s">
        <v>69</v>
      </c>
      <c r="C30" s="5" t="s">
        <v>52</v>
      </c>
      <c r="M30" s="6">
        <v>19</v>
      </c>
      <c r="S30" s="6">
        <v>24</v>
      </c>
      <c r="Y30" s="22">
        <f t="shared" si="0"/>
        <v>43</v>
      </c>
      <c r="Z30" s="22">
        <f t="shared" si="1"/>
        <v>2</v>
      </c>
    </row>
    <row r="31" spans="1:26" ht="15" customHeight="1">
      <c r="A31" s="5">
        <v>30</v>
      </c>
      <c r="B31" t="s">
        <v>73</v>
      </c>
      <c r="C31" t="s">
        <v>20</v>
      </c>
      <c r="E31" s="6">
        <v>18</v>
      </c>
      <c r="F31" s="6">
        <v>22</v>
      </c>
      <c r="Y31" s="22">
        <f t="shared" si="0"/>
        <v>40</v>
      </c>
      <c r="Z31" s="22">
        <f t="shared" si="1"/>
        <v>2</v>
      </c>
    </row>
    <row r="32" spans="1:26" ht="15" customHeight="1">
      <c r="A32" s="5">
        <v>31</v>
      </c>
      <c r="B32" t="s">
        <v>74</v>
      </c>
      <c r="C32" s="5" t="s">
        <v>20</v>
      </c>
      <c r="E32" s="6">
        <v>16</v>
      </c>
      <c r="F32" s="6">
        <v>19</v>
      </c>
      <c r="Y32" s="22">
        <f t="shared" si="0"/>
        <v>35</v>
      </c>
      <c r="Z32" s="22">
        <f t="shared" si="1"/>
        <v>2</v>
      </c>
    </row>
    <row r="33" spans="1:26" ht="15" customHeight="1">
      <c r="A33" s="5">
        <v>32</v>
      </c>
      <c r="B33" s="12" t="s">
        <v>35</v>
      </c>
      <c r="C33" s="5" t="s">
        <v>20</v>
      </c>
      <c r="J33" s="6">
        <v>30</v>
      </c>
      <c r="Y33" s="22">
        <f t="shared" si="0"/>
        <v>30</v>
      </c>
      <c r="Z33" s="22">
        <f t="shared" si="1"/>
        <v>1</v>
      </c>
    </row>
    <row r="34" spans="1:26" ht="15" customHeight="1">
      <c r="A34" s="5">
        <v>33</v>
      </c>
      <c r="B34" s="8" t="s">
        <v>66</v>
      </c>
      <c r="C34" s="5" t="s">
        <v>20</v>
      </c>
      <c r="Q34" s="6">
        <v>29</v>
      </c>
      <c r="Y34" s="22">
        <f t="shared" si="0"/>
        <v>29</v>
      </c>
      <c r="Z34" s="22">
        <f t="shared" si="1"/>
        <v>1</v>
      </c>
    </row>
    <row r="35" spans="1:26" ht="15" customHeight="1">
      <c r="A35" s="5">
        <v>34</v>
      </c>
      <c r="B35" t="s">
        <v>71</v>
      </c>
      <c r="C35" s="5" t="s">
        <v>23</v>
      </c>
      <c r="E35" s="6">
        <v>27</v>
      </c>
      <c r="Y35" s="22">
        <f t="shared" si="0"/>
        <v>27</v>
      </c>
      <c r="Z35" s="22">
        <f t="shared" si="1"/>
        <v>1</v>
      </c>
    </row>
    <row r="36" spans="1:26" ht="15" customHeight="1">
      <c r="A36" s="5">
        <v>35</v>
      </c>
      <c r="B36" t="s">
        <v>72</v>
      </c>
      <c r="C36" s="5" t="s">
        <v>20</v>
      </c>
      <c r="R36" s="6">
        <v>27</v>
      </c>
      <c r="Y36" s="22">
        <f t="shared" si="0"/>
        <v>27</v>
      </c>
      <c r="Z36" s="22">
        <f t="shared" si="1"/>
        <v>1</v>
      </c>
    </row>
    <row r="37" spans="1:26" ht="15" customHeight="1">
      <c r="A37" s="5">
        <v>36</v>
      </c>
      <c r="B37" t="s">
        <v>80</v>
      </c>
      <c r="C37" s="5" t="s">
        <v>55</v>
      </c>
      <c r="Q37" s="6">
        <v>26</v>
      </c>
      <c r="Y37" s="22">
        <f t="shared" si="0"/>
        <v>26</v>
      </c>
      <c r="Z37" s="22">
        <f t="shared" si="1"/>
        <v>1</v>
      </c>
    </row>
    <row r="38" spans="1:26" ht="15" customHeight="1">
      <c r="A38" s="5">
        <v>37</v>
      </c>
      <c r="B38" s="12" t="s">
        <v>65</v>
      </c>
      <c r="C38" s="5" t="s">
        <v>52</v>
      </c>
      <c r="I38" s="6">
        <v>25</v>
      </c>
      <c r="Y38" s="22">
        <f t="shared" si="0"/>
        <v>25</v>
      </c>
      <c r="Z38" s="22">
        <f t="shared" si="1"/>
        <v>1</v>
      </c>
    </row>
    <row r="39" spans="1:26" ht="15" customHeight="1">
      <c r="A39" s="5">
        <v>38</v>
      </c>
      <c r="B39" s="8" t="s">
        <v>67</v>
      </c>
      <c r="C39" s="5" t="s">
        <v>20</v>
      </c>
      <c r="K39" s="6">
        <v>24</v>
      </c>
      <c r="Y39" s="22">
        <f t="shared" si="0"/>
        <v>24</v>
      </c>
      <c r="Z39" s="22">
        <f t="shared" si="1"/>
        <v>1</v>
      </c>
    </row>
    <row r="40" spans="1:26" ht="15" customHeight="1">
      <c r="A40" s="5">
        <v>39</v>
      </c>
      <c r="B40" t="s">
        <v>72</v>
      </c>
      <c r="C40" s="5" t="s">
        <v>23</v>
      </c>
      <c r="E40" s="6">
        <v>23</v>
      </c>
      <c r="Y40" s="22">
        <f t="shared" si="0"/>
        <v>23</v>
      </c>
      <c r="Z40" s="22">
        <f t="shared" si="1"/>
        <v>1</v>
      </c>
    </row>
    <row r="41" spans="1:26" ht="15" customHeight="1">
      <c r="A41" s="5">
        <v>40</v>
      </c>
      <c r="B41" s="8" t="s">
        <v>68</v>
      </c>
      <c r="C41" s="5" t="s">
        <v>20</v>
      </c>
      <c r="M41" s="6">
        <v>22</v>
      </c>
      <c r="Y41" s="22">
        <f t="shared" si="0"/>
        <v>22</v>
      </c>
      <c r="Z41" s="22">
        <f t="shared" si="1"/>
        <v>1</v>
      </c>
    </row>
    <row r="42" spans="25:26" ht="14.25" customHeight="1">
      <c r="Y42" s="22"/>
      <c r="Z42" s="22"/>
    </row>
    <row r="43" ht="14.25" customHeight="1">
      <c r="A43" s="7" t="s">
        <v>19</v>
      </c>
    </row>
  </sheetData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0"/>
  <sheetViews>
    <sheetView tabSelected="1" workbookViewId="0" topLeftCell="A25">
      <selection activeCell="C59" sqref="C59"/>
    </sheetView>
  </sheetViews>
  <sheetFormatPr defaultColWidth="8.8515625" defaultRowHeight="12.75"/>
  <cols>
    <col min="1" max="1" width="8.8515625" style="28" customWidth="1"/>
    <col min="2" max="2" width="34.00390625" style="26" customWidth="1"/>
    <col min="3" max="3" width="18.28125" style="24" customWidth="1"/>
    <col min="4" max="5" width="7.7109375" style="24" customWidth="1"/>
    <col min="6" max="6" width="8.8515625" style="24" customWidth="1"/>
    <col min="7" max="7" width="17.140625" style="26" customWidth="1"/>
    <col min="8" max="8" width="23.421875" style="26" customWidth="1"/>
    <col min="9" max="9" width="10.140625" style="28" customWidth="1"/>
    <col min="10" max="10" width="11.00390625" style="24" customWidth="1"/>
    <col min="11" max="11" width="7.28125" style="24" bestFit="1" customWidth="1"/>
    <col min="12" max="12" width="8.8515625" style="26" customWidth="1"/>
    <col min="13" max="13" width="10.140625" style="26" customWidth="1"/>
    <col min="14" max="14" width="22.7109375" style="26" customWidth="1"/>
    <col min="15" max="15" width="17.421875" style="30" customWidth="1"/>
    <col min="16" max="16" width="17.421875" style="24" bestFit="1" customWidth="1"/>
    <col min="17" max="17" width="9.7109375" style="24" bestFit="1" customWidth="1"/>
    <col min="18" max="18" width="17.28125" style="24" customWidth="1"/>
    <col min="19" max="19" width="13.140625" style="24" bestFit="1" customWidth="1"/>
    <col min="20" max="20" width="16.8515625" style="24" customWidth="1"/>
    <col min="21" max="21" width="10.140625" style="24" bestFit="1" customWidth="1"/>
    <col min="22" max="22" width="15.421875" style="24" bestFit="1" customWidth="1"/>
    <col min="23" max="16384" width="8.8515625" style="26" customWidth="1"/>
  </cols>
  <sheetData>
    <row r="1" spans="1:19" ht="12">
      <c r="A1" s="63" t="s">
        <v>14</v>
      </c>
      <c r="B1" s="63"/>
      <c r="C1" s="63"/>
      <c r="D1" s="63"/>
      <c r="E1" s="54"/>
      <c r="F1" s="54"/>
      <c r="G1" s="63" t="s">
        <v>13</v>
      </c>
      <c r="H1" s="63"/>
      <c r="I1" s="63"/>
      <c r="J1" s="63"/>
      <c r="K1" s="54"/>
      <c r="L1" s="23"/>
      <c r="M1" s="63" t="s">
        <v>15</v>
      </c>
      <c r="N1" s="63"/>
      <c r="O1" s="63"/>
      <c r="P1" s="54"/>
      <c r="Q1" s="63" t="s">
        <v>16</v>
      </c>
      <c r="R1" s="63"/>
      <c r="S1" s="63"/>
    </row>
    <row r="3" spans="1:19" ht="12" customHeight="1">
      <c r="A3" s="25" t="s">
        <v>2</v>
      </c>
      <c r="B3" s="23" t="s">
        <v>0</v>
      </c>
      <c r="C3" s="25" t="s">
        <v>1</v>
      </c>
      <c r="D3" s="24" t="s">
        <v>5</v>
      </c>
      <c r="E3" s="24" t="s">
        <v>12</v>
      </c>
      <c r="G3" s="25" t="s">
        <v>2</v>
      </c>
      <c r="H3" s="23" t="s">
        <v>0</v>
      </c>
      <c r="I3" s="25" t="s">
        <v>1</v>
      </c>
      <c r="J3" s="54" t="s">
        <v>81</v>
      </c>
      <c r="M3" s="25" t="s">
        <v>2</v>
      </c>
      <c r="N3" s="23" t="s">
        <v>0</v>
      </c>
      <c r="O3" s="58" t="s">
        <v>81</v>
      </c>
      <c r="Q3" s="54" t="s">
        <v>2</v>
      </c>
      <c r="R3" s="54" t="s">
        <v>0</v>
      </c>
      <c r="S3" s="54" t="s">
        <v>81</v>
      </c>
    </row>
    <row r="4" spans="1:19" ht="11.25" customHeight="1">
      <c r="A4" s="28">
        <v>1</v>
      </c>
      <c r="B4" s="27" t="s">
        <v>4</v>
      </c>
      <c r="C4" s="28" t="s">
        <v>20</v>
      </c>
      <c r="D4" s="24">
        <v>393</v>
      </c>
      <c r="E4" s="24">
        <v>14</v>
      </c>
      <c r="F4" s="28"/>
      <c r="G4" s="28">
        <v>1</v>
      </c>
      <c r="H4" s="12" t="s">
        <v>49</v>
      </c>
      <c r="I4" s="5" t="s">
        <v>23</v>
      </c>
      <c r="J4" s="6">
        <v>179</v>
      </c>
      <c r="M4" s="28">
        <v>1</v>
      </c>
      <c r="N4" s="27" t="s">
        <v>4</v>
      </c>
      <c r="O4" s="24">
        <v>175</v>
      </c>
      <c r="Q4" s="24">
        <v>1</v>
      </c>
      <c r="R4" s="12" t="s">
        <v>39</v>
      </c>
      <c r="S4" s="24">
        <v>152</v>
      </c>
    </row>
    <row r="5" spans="1:18" ht="11.25" customHeight="1">
      <c r="A5" s="28">
        <v>2</v>
      </c>
      <c r="B5" s="29" t="s">
        <v>17</v>
      </c>
      <c r="C5" s="55" t="s">
        <v>20</v>
      </c>
      <c r="D5" s="24">
        <v>333</v>
      </c>
      <c r="E5" s="24">
        <v>12</v>
      </c>
      <c r="F5" s="28"/>
      <c r="G5" s="28">
        <v>2</v>
      </c>
      <c r="H5" s="27" t="s">
        <v>34</v>
      </c>
      <c r="I5" s="5" t="s">
        <v>23</v>
      </c>
      <c r="J5" s="6">
        <v>178</v>
      </c>
      <c r="M5" s="28">
        <v>2</v>
      </c>
      <c r="N5" s="27" t="s">
        <v>17</v>
      </c>
      <c r="O5" s="24">
        <v>174</v>
      </c>
      <c r="Q5" s="24">
        <v>2</v>
      </c>
      <c r="R5" s="27"/>
    </row>
    <row r="6" spans="1:18" ht="11.25" customHeight="1">
      <c r="A6" s="28">
        <v>3</v>
      </c>
      <c r="B6" s="27" t="s">
        <v>49</v>
      </c>
      <c r="C6" s="28" t="s">
        <v>23</v>
      </c>
      <c r="D6" s="24">
        <v>306</v>
      </c>
      <c r="E6" s="24">
        <v>11</v>
      </c>
      <c r="F6" s="28"/>
      <c r="G6" s="28">
        <v>3</v>
      </c>
      <c r="H6" s="12" t="s">
        <v>4</v>
      </c>
      <c r="I6" s="5" t="s">
        <v>20</v>
      </c>
      <c r="J6" s="6">
        <v>175</v>
      </c>
      <c r="M6" s="28">
        <v>3</v>
      </c>
      <c r="N6" t="s">
        <v>43</v>
      </c>
      <c r="O6" s="24">
        <v>154</v>
      </c>
      <c r="Q6" s="24">
        <v>3</v>
      </c>
      <c r="R6" s="27"/>
    </row>
    <row r="7" spans="1:18" ht="11.25" customHeight="1">
      <c r="A7" s="28">
        <v>4</v>
      </c>
      <c r="B7" s="29" t="s">
        <v>34</v>
      </c>
      <c r="C7" s="55" t="s">
        <v>23</v>
      </c>
      <c r="D7" s="24">
        <v>260</v>
      </c>
      <c r="E7" s="24">
        <v>9</v>
      </c>
      <c r="F7" s="28"/>
      <c r="G7" s="28">
        <v>4</v>
      </c>
      <c r="H7" s="27" t="s">
        <v>17</v>
      </c>
      <c r="I7" s="5" t="s">
        <v>20</v>
      </c>
      <c r="J7" s="6">
        <v>174</v>
      </c>
      <c r="M7" s="28">
        <v>4</v>
      </c>
      <c r="N7" s="27" t="s">
        <v>42</v>
      </c>
      <c r="O7" s="24">
        <v>149</v>
      </c>
      <c r="R7" s="27"/>
    </row>
    <row r="8" spans="1:18" ht="11.25" customHeight="1">
      <c r="A8" s="28">
        <v>5</v>
      </c>
      <c r="B8" s="27" t="s">
        <v>42</v>
      </c>
      <c r="C8" s="28" t="s">
        <v>20</v>
      </c>
      <c r="D8" s="24">
        <v>187</v>
      </c>
      <c r="E8" s="24">
        <v>8</v>
      </c>
      <c r="F8" s="28"/>
      <c r="G8" s="28">
        <v>5</v>
      </c>
      <c r="H8" t="s">
        <v>43</v>
      </c>
      <c r="I8" s="5" t="s">
        <v>20</v>
      </c>
      <c r="J8" s="6">
        <v>154</v>
      </c>
      <c r="M8" s="28">
        <v>5</v>
      </c>
      <c r="N8" s="27" t="s">
        <v>45</v>
      </c>
      <c r="O8" s="24">
        <v>148</v>
      </c>
      <c r="R8" s="29"/>
    </row>
    <row r="9" spans="1:15" ht="11.25" customHeight="1">
      <c r="A9" s="28">
        <v>6</v>
      </c>
      <c r="B9" s="27" t="s">
        <v>43</v>
      </c>
      <c r="C9" s="28" t="s">
        <v>20</v>
      </c>
      <c r="D9" s="24">
        <v>173</v>
      </c>
      <c r="E9" s="24">
        <v>7</v>
      </c>
      <c r="F9" s="28"/>
      <c r="G9" s="28">
        <v>6</v>
      </c>
      <c r="H9" s="27" t="s">
        <v>39</v>
      </c>
      <c r="I9" s="5" t="s">
        <v>33</v>
      </c>
      <c r="J9" s="6">
        <v>152</v>
      </c>
      <c r="M9" s="28">
        <v>6</v>
      </c>
      <c r="N9" s="27" t="s">
        <v>3</v>
      </c>
      <c r="O9" s="24">
        <v>147</v>
      </c>
    </row>
    <row r="10" spans="1:15" ht="11.25" customHeight="1">
      <c r="A10" s="28">
        <v>7</v>
      </c>
      <c r="B10" s="27" t="s">
        <v>39</v>
      </c>
      <c r="C10" s="28" t="s">
        <v>33</v>
      </c>
      <c r="D10" s="24">
        <v>152</v>
      </c>
      <c r="E10" s="24">
        <v>6</v>
      </c>
      <c r="F10" s="28"/>
      <c r="G10" s="28">
        <v>7</v>
      </c>
      <c r="H10" s="27" t="s">
        <v>42</v>
      </c>
      <c r="I10" s="5" t="s">
        <v>20</v>
      </c>
      <c r="J10" s="6">
        <v>149</v>
      </c>
      <c r="M10" s="28"/>
      <c r="N10" s="29"/>
      <c r="O10" s="24"/>
    </row>
    <row r="11" spans="1:15" ht="11.25" customHeight="1">
      <c r="A11" s="28">
        <v>8</v>
      </c>
      <c r="B11" s="27" t="s">
        <v>45</v>
      </c>
      <c r="C11" s="28" t="s">
        <v>20</v>
      </c>
      <c r="D11" s="24">
        <v>148</v>
      </c>
      <c r="E11" s="24">
        <v>6</v>
      </c>
      <c r="F11" s="28"/>
      <c r="G11" s="28">
        <v>8</v>
      </c>
      <c r="H11" s="12" t="s">
        <v>45</v>
      </c>
      <c r="I11" s="5" t="s">
        <v>20</v>
      </c>
      <c r="J11" s="6">
        <v>148</v>
      </c>
      <c r="M11" s="28"/>
      <c r="N11" s="27"/>
      <c r="O11" s="24"/>
    </row>
    <row r="12" spans="1:15" ht="11.25" customHeight="1">
      <c r="A12" s="28">
        <v>9</v>
      </c>
      <c r="B12" s="29" t="s">
        <v>3</v>
      </c>
      <c r="C12" s="55" t="s">
        <v>20</v>
      </c>
      <c r="D12" s="24">
        <v>147</v>
      </c>
      <c r="E12" s="24">
        <v>6</v>
      </c>
      <c r="F12" s="28"/>
      <c r="G12" s="28">
        <v>9</v>
      </c>
      <c r="H12" s="27" t="s">
        <v>3</v>
      </c>
      <c r="I12" s="13" t="s">
        <v>20</v>
      </c>
      <c r="J12" s="6">
        <v>147</v>
      </c>
      <c r="M12" s="28"/>
      <c r="N12" s="27"/>
      <c r="O12" s="24"/>
    </row>
    <row r="13" spans="1:16" ht="11.25" customHeight="1">
      <c r="A13" s="28">
        <v>10</v>
      </c>
      <c r="B13" s="27" t="s">
        <v>51</v>
      </c>
      <c r="C13" s="28" t="s">
        <v>52</v>
      </c>
      <c r="D13" s="24">
        <v>126</v>
      </c>
      <c r="E13" s="24">
        <v>5</v>
      </c>
      <c r="F13" s="28" t="s">
        <v>37</v>
      </c>
      <c r="G13" s="28"/>
      <c r="H13" s="29"/>
      <c r="I13" s="13"/>
      <c r="J13" s="6"/>
      <c r="M13" s="28"/>
      <c r="N13" s="27"/>
      <c r="O13" s="58" t="s">
        <v>82</v>
      </c>
      <c r="P13" s="54"/>
    </row>
    <row r="14" spans="1:16" ht="11.25" customHeight="1">
      <c r="A14" s="28">
        <v>11</v>
      </c>
      <c r="B14" s="27" t="s">
        <v>48</v>
      </c>
      <c r="C14" s="28" t="s">
        <v>20</v>
      </c>
      <c r="D14" s="24">
        <v>110</v>
      </c>
      <c r="E14" s="24">
        <v>4</v>
      </c>
      <c r="F14" s="28"/>
      <c r="G14" s="28"/>
      <c r="H14" s="12"/>
      <c r="I14" s="13"/>
      <c r="J14" s="6"/>
      <c r="M14" s="28">
        <v>1</v>
      </c>
      <c r="N14" s="27" t="s">
        <v>4</v>
      </c>
      <c r="O14" s="62">
        <v>120</v>
      </c>
      <c r="P14" s="54"/>
    </row>
    <row r="15" spans="1:16" ht="11.25" customHeight="1">
      <c r="A15" s="28">
        <v>12</v>
      </c>
      <c r="B15" s="29" t="s">
        <v>18</v>
      </c>
      <c r="C15" s="55" t="s">
        <v>20</v>
      </c>
      <c r="D15" s="24">
        <v>95</v>
      </c>
      <c r="E15" s="24">
        <v>4</v>
      </c>
      <c r="F15" s="28"/>
      <c r="G15" s="28"/>
      <c r="H15" s="27"/>
      <c r="I15" s="13"/>
      <c r="M15" s="28">
        <v>2</v>
      </c>
      <c r="N15" s="27" t="s">
        <v>17</v>
      </c>
      <c r="O15" s="62">
        <v>118</v>
      </c>
      <c r="P15" s="54"/>
    </row>
    <row r="16" spans="1:16" ht="11.25" customHeight="1">
      <c r="A16" s="28">
        <v>13</v>
      </c>
      <c r="B16" s="27" t="s">
        <v>36</v>
      </c>
      <c r="C16" s="28" t="s">
        <v>20</v>
      </c>
      <c r="D16" s="24">
        <v>84</v>
      </c>
      <c r="E16" s="24">
        <v>3</v>
      </c>
      <c r="F16" s="28"/>
      <c r="G16" s="28"/>
      <c r="M16" s="28">
        <v>3</v>
      </c>
      <c r="N16" s="27" t="s">
        <v>48</v>
      </c>
      <c r="O16" s="62">
        <v>111</v>
      </c>
      <c r="P16" s="54"/>
    </row>
    <row r="17" spans="1:16" ht="11.25" customHeight="1">
      <c r="A17" s="28">
        <v>14</v>
      </c>
      <c r="B17" s="27" t="s">
        <v>54</v>
      </c>
      <c r="C17" s="28" t="s">
        <v>55</v>
      </c>
      <c r="D17" s="24">
        <v>83</v>
      </c>
      <c r="E17" s="24">
        <v>3</v>
      </c>
      <c r="F17" s="28"/>
      <c r="G17" s="28"/>
      <c r="H17" s="12"/>
      <c r="I17" s="5"/>
      <c r="J17" s="6"/>
      <c r="M17" s="28">
        <v>4</v>
      </c>
      <c r="N17" s="29" t="s">
        <v>3</v>
      </c>
      <c r="O17" s="62">
        <v>111</v>
      </c>
      <c r="P17" s="54"/>
    </row>
    <row r="18" spans="1:16" ht="11.25" customHeight="1">
      <c r="A18" s="28">
        <v>15</v>
      </c>
      <c r="B18" s="27" t="s">
        <v>47</v>
      </c>
      <c r="C18" s="55" t="s">
        <v>20</v>
      </c>
      <c r="D18" s="24">
        <v>81</v>
      </c>
      <c r="E18" s="24">
        <v>4</v>
      </c>
      <c r="F18" s="28"/>
      <c r="G18" s="28"/>
      <c r="H18" s="12"/>
      <c r="I18" s="5"/>
      <c r="J18" s="6"/>
      <c r="M18" s="28">
        <v>5</v>
      </c>
      <c r="N18" s="27" t="s">
        <v>45</v>
      </c>
      <c r="O18" s="62">
        <v>110</v>
      </c>
      <c r="P18" s="54"/>
    </row>
    <row r="19" spans="1:15" ht="11.25" customHeight="1">
      <c r="A19" s="28">
        <v>16</v>
      </c>
      <c r="B19" s="27" t="s">
        <v>56</v>
      </c>
      <c r="C19" s="55" t="s">
        <v>20</v>
      </c>
      <c r="D19" s="24">
        <v>77</v>
      </c>
      <c r="E19" s="24">
        <v>4</v>
      </c>
      <c r="F19" s="28"/>
      <c r="H19" s="27"/>
      <c r="L19" s="28"/>
      <c r="M19" s="28">
        <v>6</v>
      </c>
      <c r="N19" s="27" t="s">
        <v>18</v>
      </c>
      <c r="O19" s="62">
        <v>109</v>
      </c>
    </row>
    <row r="20" spans="1:15" ht="11.25" customHeight="1">
      <c r="A20" s="28">
        <v>17</v>
      </c>
      <c r="B20" s="27" t="s">
        <v>57</v>
      </c>
      <c r="C20" s="55" t="s">
        <v>20</v>
      </c>
      <c r="D20" s="24">
        <v>63</v>
      </c>
      <c r="E20" s="24">
        <v>3</v>
      </c>
      <c r="F20" s="28"/>
      <c r="G20" s="28"/>
      <c r="H20" s="29"/>
      <c r="I20" s="55"/>
      <c r="L20" s="28"/>
      <c r="M20" s="28">
        <v>7</v>
      </c>
      <c r="N20" s="27" t="s">
        <v>43</v>
      </c>
      <c r="O20" s="62">
        <v>107</v>
      </c>
    </row>
    <row r="21" spans="1:15" ht="11.25" customHeight="1">
      <c r="A21" s="28">
        <v>18</v>
      </c>
      <c r="B21" s="27" t="s">
        <v>70</v>
      </c>
      <c r="C21" s="28" t="s">
        <v>55</v>
      </c>
      <c r="D21" s="24">
        <v>60</v>
      </c>
      <c r="E21" s="24">
        <v>2</v>
      </c>
      <c r="F21" s="28"/>
      <c r="L21" s="28"/>
      <c r="M21" s="28">
        <v>8</v>
      </c>
      <c r="N21" s="27" t="s">
        <v>42</v>
      </c>
      <c r="O21" s="62">
        <v>106</v>
      </c>
    </row>
    <row r="22" spans="1:15" ht="11.25" customHeight="1">
      <c r="A22" s="28">
        <v>19</v>
      </c>
      <c r="B22" s="27" t="s">
        <v>21</v>
      </c>
      <c r="C22" s="28" t="s">
        <v>20</v>
      </c>
      <c r="D22" s="24">
        <v>57</v>
      </c>
      <c r="E22" s="24">
        <v>2</v>
      </c>
      <c r="F22" s="28"/>
      <c r="G22" s="28"/>
      <c r="H22" s="27"/>
      <c r="I22" s="55"/>
      <c r="L22" s="28"/>
      <c r="M22" s="28">
        <v>9</v>
      </c>
      <c r="N22" s="28" t="s">
        <v>47</v>
      </c>
      <c r="O22" s="62">
        <v>95</v>
      </c>
    </row>
    <row r="23" spans="1:15" ht="11.25" customHeight="1">
      <c r="A23" s="28">
        <v>20</v>
      </c>
      <c r="B23" s="29" t="s">
        <v>50</v>
      </c>
      <c r="C23" s="55" t="s">
        <v>23</v>
      </c>
      <c r="D23" s="24">
        <v>56</v>
      </c>
      <c r="E23" s="24">
        <v>3</v>
      </c>
      <c r="G23" s="25"/>
      <c r="H23" s="30"/>
      <c r="K23" s="26"/>
      <c r="M23" s="28">
        <v>10</v>
      </c>
      <c r="N23" s="28" t="s">
        <v>56</v>
      </c>
      <c r="O23" s="62">
        <v>88</v>
      </c>
    </row>
    <row r="24" spans="1:14" ht="11.25" customHeight="1">
      <c r="A24" s="28">
        <v>21</v>
      </c>
      <c r="B24" s="27" t="s">
        <v>79</v>
      </c>
      <c r="C24" s="28" t="s">
        <v>20</v>
      </c>
      <c r="D24" s="24">
        <v>54</v>
      </c>
      <c r="E24" s="24">
        <v>2</v>
      </c>
      <c r="F24" s="28"/>
      <c r="G24" s="28"/>
      <c r="H24" s="28"/>
      <c r="K24" s="26"/>
      <c r="N24" s="24"/>
    </row>
    <row r="25" spans="1:20" ht="12.75" customHeight="1">
      <c r="A25" s="28">
        <v>22</v>
      </c>
      <c r="B25" s="27" t="s">
        <v>40</v>
      </c>
      <c r="C25" s="28" t="s">
        <v>20</v>
      </c>
      <c r="D25" s="24">
        <v>51</v>
      </c>
      <c r="E25" s="24">
        <v>3</v>
      </c>
      <c r="G25" s="28" t="s">
        <v>60</v>
      </c>
      <c r="H25" s="28"/>
      <c r="K25" s="26"/>
      <c r="N25" s="23"/>
      <c r="O25" s="63"/>
      <c r="P25" s="63"/>
      <c r="Q25" s="63"/>
      <c r="R25" s="54"/>
      <c r="S25" s="63"/>
      <c r="T25" s="63"/>
    </row>
    <row r="26" spans="1:20" ht="11.25" customHeight="1">
      <c r="A26" s="28">
        <v>23</v>
      </c>
      <c r="B26" s="27" t="s">
        <v>41</v>
      </c>
      <c r="C26" s="28" t="s">
        <v>20</v>
      </c>
      <c r="D26" s="24">
        <v>49</v>
      </c>
      <c r="E26" s="24">
        <v>2</v>
      </c>
      <c r="F26" s="23"/>
      <c r="H26" s="24"/>
      <c r="K26" s="26"/>
      <c r="N26" s="54"/>
      <c r="O26" s="58"/>
      <c r="P26" s="54"/>
      <c r="Q26" s="54"/>
      <c r="R26" s="54"/>
      <c r="S26" s="54"/>
      <c r="T26" s="54"/>
    </row>
    <row r="27" spans="1:14" ht="11.25" customHeight="1">
      <c r="A27" s="28">
        <v>24</v>
      </c>
      <c r="B27" s="29" t="s">
        <v>66</v>
      </c>
      <c r="C27" s="55" t="s">
        <v>20</v>
      </c>
      <c r="D27" s="24">
        <v>48</v>
      </c>
      <c r="E27" s="24">
        <v>2</v>
      </c>
      <c r="F27" s="26"/>
      <c r="G27" s="63" t="s">
        <v>10</v>
      </c>
      <c r="H27" s="63"/>
      <c r="I27" s="63"/>
      <c r="J27" s="63"/>
      <c r="K27" s="63"/>
      <c r="L27" s="63"/>
      <c r="M27" s="63"/>
      <c r="N27" s="24"/>
    </row>
    <row r="28" spans="1:20" ht="11.25" customHeight="1">
      <c r="A28" s="28">
        <v>25</v>
      </c>
      <c r="B28" s="27" t="s">
        <v>78</v>
      </c>
      <c r="C28" s="28" t="s">
        <v>52</v>
      </c>
      <c r="D28" s="24">
        <v>48</v>
      </c>
      <c r="E28" s="24">
        <v>2</v>
      </c>
      <c r="G28" s="23"/>
      <c r="H28" s="23"/>
      <c r="I28" s="25"/>
      <c r="J28" s="54"/>
      <c r="K28" s="54"/>
      <c r="L28" s="54"/>
      <c r="M28" s="54"/>
      <c r="O28" s="58"/>
      <c r="P28" s="31"/>
      <c r="Q28" s="54"/>
      <c r="S28" s="54"/>
      <c r="T28" s="54"/>
    </row>
    <row r="29" spans="1:20" ht="11.25" customHeight="1">
      <c r="A29" s="28">
        <v>26</v>
      </c>
      <c r="B29" s="27" t="s">
        <v>49</v>
      </c>
      <c r="C29" s="28" t="s">
        <v>20</v>
      </c>
      <c r="D29" s="24">
        <v>47</v>
      </c>
      <c r="E29" s="24">
        <v>2</v>
      </c>
      <c r="K29" s="23"/>
      <c r="L29" s="23"/>
      <c r="M29" s="23"/>
      <c r="P29" s="27"/>
      <c r="T29" s="32"/>
    </row>
    <row r="30" spans="1:20" ht="11.25" customHeight="1">
      <c r="A30" s="28">
        <v>27</v>
      </c>
      <c r="B30" s="29" t="s">
        <v>56</v>
      </c>
      <c r="C30" s="55" t="s">
        <v>20</v>
      </c>
      <c r="D30" s="24">
        <v>47</v>
      </c>
      <c r="E30" s="24">
        <v>2</v>
      </c>
      <c r="G30" s="25" t="s">
        <v>2</v>
      </c>
      <c r="H30" s="33" t="s">
        <v>0</v>
      </c>
      <c r="I30" s="31" t="s">
        <v>8</v>
      </c>
      <c r="J30" s="33" t="s">
        <v>9</v>
      </c>
      <c r="K30" s="33" t="s">
        <v>8</v>
      </c>
      <c r="L30" s="33" t="s">
        <v>9</v>
      </c>
      <c r="M30" s="54" t="s">
        <v>7</v>
      </c>
      <c r="N30" s="24"/>
      <c r="P30" s="34"/>
      <c r="Q30" s="54"/>
      <c r="T30" s="32"/>
    </row>
    <row r="31" spans="1:20" ht="11.25" customHeight="1">
      <c r="A31" s="28">
        <v>28</v>
      </c>
      <c r="B31" s="27" t="s">
        <v>77</v>
      </c>
      <c r="C31" s="55" t="s">
        <v>20</v>
      </c>
      <c r="D31" s="24">
        <v>45</v>
      </c>
      <c r="E31" s="24">
        <v>2</v>
      </c>
      <c r="G31" s="23"/>
      <c r="H31" s="23"/>
      <c r="I31" s="31" t="s">
        <v>11</v>
      </c>
      <c r="J31" s="33" t="s">
        <v>11</v>
      </c>
      <c r="K31" s="33" t="s">
        <v>6</v>
      </c>
      <c r="L31" s="33" t="s">
        <v>6</v>
      </c>
      <c r="M31" s="33" t="s">
        <v>6</v>
      </c>
      <c r="N31" s="24"/>
      <c r="P31" s="55"/>
      <c r="T31" s="32"/>
    </row>
    <row r="32" spans="1:20" ht="11.25" customHeight="1">
      <c r="A32" s="28">
        <v>29</v>
      </c>
      <c r="B32" s="29" t="s">
        <v>69</v>
      </c>
      <c r="C32" s="55" t="s">
        <v>52</v>
      </c>
      <c r="D32" s="24">
        <v>43</v>
      </c>
      <c r="E32" s="24">
        <v>2</v>
      </c>
      <c r="G32" s="28">
        <v>1</v>
      </c>
      <c r="H32" s="27" t="s">
        <v>34</v>
      </c>
      <c r="I32" s="35">
        <v>23.65</v>
      </c>
      <c r="J32" s="36">
        <v>58.317</v>
      </c>
      <c r="K32" s="36">
        <f aca="true" t="shared" si="0" ref="K32:K38">10/(I32/60)</f>
        <v>25.36997885835095</v>
      </c>
      <c r="L32" s="36">
        <f aca="true" t="shared" si="1" ref="L32:L38">23.5/(J32/60)</f>
        <v>24.17819846699933</v>
      </c>
      <c r="M32" s="36">
        <f aca="true" t="shared" si="2" ref="M32:M38">AVERAGE(K32:L32)</f>
        <v>24.77408866267514</v>
      </c>
      <c r="N32" s="24"/>
      <c r="O32" s="58" t="s">
        <v>46</v>
      </c>
      <c r="P32" s="32"/>
      <c r="T32" s="32"/>
    </row>
    <row r="33" spans="1:20" ht="11.25" customHeight="1">
      <c r="A33" s="28">
        <v>30</v>
      </c>
      <c r="B33" s="27" t="s">
        <v>73</v>
      </c>
      <c r="C33" s="28" t="s">
        <v>20</v>
      </c>
      <c r="D33" s="24">
        <v>40</v>
      </c>
      <c r="E33" s="24">
        <v>2</v>
      </c>
      <c r="G33" s="28">
        <v>2</v>
      </c>
      <c r="H33" s="27" t="s">
        <v>17</v>
      </c>
      <c r="I33" s="35">
        <v>23.883</v>
      </c>
      <c r="J33" s="38">
        <v>59.567</v>
      </c>
      <c r="K33" s="36">
        <f t="shared" si="0"/>
        <v>25.122472051249847</v>
      </c>
      <c r="L33" s="36">
        <f t="shared" si="1"/>
        <v>23.67082444977924</v>
      </c>
      <c r="M33" s="36">
        <f t="shared" si="2"/>
        <v>24.396648250514545</v>
      </c>
      <c r="N33" s="24"/>
      <c r="P33" s="32"/>
      <c r="T33" s="32"/>
    </row>
    <row r="34" spans="1:20" ht="11.25" customHeight="1">
      <c r="A34" s="28">
        <v>31</v>
      </c>
      <c r="B34" s="27" t="s">
        <v>74</v>
      </c>
      <c r="C34" s="28" t="s">
        <v>20</v>
      </c>
      <c r="D34" s="24">
        <v>35</v>
      </c>
      <c r="E34" s="24">
        <v>2</v>
      </c>
      <c r="G34" s="28">
        <v>3</v>
      </c>
      <c r="H34" s="27" t="s">
        <v>4</v>
      </c>
      <c r="I34" s="35">
        <v>23.7</v>
      </c>
      <c r="J34" s="36">
        <v>60.217</v>
      </c>
      <c r="K34" s="36">
        <f t="shared" si="0"/>
        <v>25.316455696202535</v>
      </c>
      <c r="L34" s="36">
        <f t="shared" si="1"/>
        <v>23.415314612152716</v>
      </c>
      <c r="M34" s="36">
        <f t="shared" si="2"/>
        <v>24.365885154177626</v>
      </c>
      <c r="N34" s="24"/>
      <c r="O34" s="58" t="s">
        <v>58</v>
      </c>
      <c r="P34" s="32"/>
      <c r="T34" s="32"/>
    </row>
    <row r="35" spans="1:20" ht="11.25" customHeight="1">
      <c r="A35" s="28">
        <v>32</v>
      </c>
      <c r="B35" s="29" t="s">
        <v>35</v>
      </c>
      <c r="C35" s="55" t="s">
        <v>20</v>
      </c>
      <c r="D35" s="24">
        <v>30</v>
      </c>
      <c r="E35" s="24">
        <v>1</v>
      </c>
      <c r="G35" s="28">
        <v>4</v>
      </c>
      <c r="H35" s="27" t="s">
        <v>41</v>
      </c>
      <c r="I35" s="37">
        <v>24.5</v>
      </c>
      <c r="J35" s="38">
        <v>62.0167</v>
      </c>
      <c r="K35" s="36">
        <f t="shared" si="0"/>
        <v>24.489795918367346</v>
      </c>
      <c r="L35" s="36">
        <f t="shared" si="1"/>
        <v>22.735811483036024</v>
      </c>
      <c r="M35" s="36">
        <f t="shared" si="2"/>
        <v>23.612803700701683</v>
      </c>
      <c r="N35" s="24"/>
      <c r="P35" s="32"/>
      <c r="T35" s="32"/>
    </row>
    <row r="36" spans="1:20" ht="11.25" customHeight="1">
      <c r="A36" s="28">
        <v>33</v>
      </c>
      <c r="B36" s="27" t="s">
        <v>66</v>
      </c>
      <c r="C36" s="28" t="s">
        <v>20</v>
      </c>
      <c r="D36" s="24">
        <v>29</v>
      </c>
      <c r="E36" s="24">
        <v>1</v>
      </c>
      <c r="G36" s="28">
        <v>5</v>
      </c>
      <c r="H36" s="27" t="s">
        <v>45</v>
      </c>
      <c r="I36" s="37">
        <v>26.217</v>
      </c>
      <c r="J36" s="38">
        <v>66.067</v>
      </c>
      <c r="K36" s="36">
        <f t="shared" si="0"/>
        <v>22.885913720105275</v>
      </c>
      <c r="L36" s="36">
        <f t="shared" si="1"/>
        <v>21.341971029409542</v>
      </c>
      <c r="M36" s="36">
        <f t="shared" si="2"/>
        <v>22.113942374757407</v>
      </c>
      <c r="N36" s="24"/>
      <c r="O36" s="58" t="s">
        <v>75</v>
      </c>
      <c r="P36" s="32"/>
      <c r="T36" s="32"/>
    </row>
    <row r="37" spans="1:16" ht="11.25" customHeight="1">
      <c r="A37" s="28">
        <v>34</v>
      </c>
      <c r="B37" s="26" t="s">
        <v>71</v>
      </c>
      <c r="C37" s="28" t="s">
        <v>23</v>
      </c>
      <c r="D37" s="24">
        <v>27</v>
      </c>
      <c r="E37" s="24">
        <v>1</v>
      </c>
      <c r="G37" s="28">
        <v>6</v>
      </c>
      <c r="H37" s="29" t="s">
        <v>3</v>
      </c>
      <c r="I37" s="28">
        <v>26.2</v>
      </c>
      <c r="J37" s="36">
        <v>66.567</v>
      </c>
      <c r="K37" s="36">
        <f t="shared" si="0"/>
        <v>22.900763358778626</v>
      </c>
      <c r="L37" s="36">
        <f t="shared" si="1"/>
        <v>21.18166659155438</v>
      </c>
      <c r="M37" s="36">
        <f t="shared" si="2"/>
        <v>22.041214975166504</v>
      </c>
      <c r="N37" s="24"/>
      <c r="P37" s="32"/>
    </row>
    <row r="38" spans="1:21" ht="11.25" customHeight="1">
      <c r="A38" s="28">
        <v>35</v>
      </c>
      <c r="B38" s="27" t="s">
        <v>72</v>
      </c>
      <c r="C38" s="28" t="s">
        <v>20</v>
      </c>
      <c r="D38" s="24">
        <v>27</v>
      </c>
      <c r="E38" s="24">
        <v>1</v>
      </c>
      <c r="G38" s="28">
        <v>7</v>
      </c>
      <c r="H38" s="12" t="s">
        <v>42</v>
      </c>
      <c r="I38" s="35">
        <v>28.75</v>
      </c>
      <c r="J38" s="36">
        <v>72.517</v>
      </c>
      <c r="K38" s="36">
        <f t="shared" si="0"/>
        <v>20.869565217391305</v>
      </c>
      <c r="L38" s="36">
        <f t="shared" si="1"/>
        <v>19.44371664575203</v>
      </c>
      <c r="M38" s="36">
        <f t="shared" si="2"/>
        <v>20.156640931571665</v>
      </c>
      <c r="N38" s="24"/>
      <c r="O38" s="63" t="s">
        <v>24</v>
      </c>
      <c r="P38" s="63"/>
      <c r="Q38" s="63"/>
      <c r="R38" s="63"/>
      <c r="S38" s="63"/>
      <c r="T38" s="63"/>
      <c r="U38" s="63"/>
    </row>
    <row r="39" spans="1:13" ht="11.25" customHeight="1">
      <c r="A39" s="28">
        <v>36</v>
      </c>
      <c r="B39" s="27" t="s">
        <v>80</v>
      </c>
      <c r="C39" s="28" t="s">
        <v>55</v>
      </c>
      <c r="D39" s="24">
        <v>26</v>
      </c>
      <c r="E39" s="24">
        <v>1</v>
      </c>
      <c r="G39" s="28"/>
      <c r="H39" s="27"/>
      <c r="I39" s="37"/>
      <c r="J39" s="38"/>
      <c r="K39" s="36"/>
      <c r="L39" s="36"/>
      <c r="M39" s="36"/>
    </row>
    <row r="40" spans="1:22" ht="11.25" customHeight="1">
      <c r="A40" s="28">
        <v>37</v>
      </c>
      <c r="B40" s="27" t="s">
        <v>65</v>
      </c>
      <c r="C40" s="28" t="s">
        <v>52</v>
      </c>
      <c r="D40" s="54">
        <v>25</v>
      </c>
      <c r="E40" s="54">
        <v>1</v>
      </c>
      <c r="G40" s="28"/>
      <c r="H40" s="29"/>
      <c r="I40" s="37"/>
      <c r="J40" s="36"/>
      <c r="K40" s="36"/>
      <c r="L40" s="36"/>
      <c r="M40" s="36"/>
      <c r="O40" s="59" t="s">
        <v>0</v>
      </c>
      <c r="P40" s="33" t="s">
        <v>25</v>
      </c>
      <c r="Q40" s="33" t="s">
        <v>26</v>
      </c>
      <c r="R40" s="33" t="s">
        <v>27</v>
      </c>
      <c r="S40" s="33" t="s">
        <v>28</v>
      </c>
      <c r="T40" s="33" t="s">
        <v>30</v>
      </c>
      <c r="U40" s="33" t="s">
        <v>31</v>
      </c>
      <c r="V40" s="26"/>
    </row>
    <row r="41" spans="1:22" ht="11.25" customHeight="1">
      <c r="A41" s="28">
        <v>38</v>
      </c>
      <c r="B41" s="27" t="s">
        <v>67</v>
      </c>
      <c r="C41" s="28" t="s">
        <v>20</v>
      </c>
      <c r="D41" s="54">
        <v>24</v>
      </c>
      <c r="E41" s="54">
        <v>1</v>
      </c>
      <c r="G41" s="28"/>
      <c r="H41" s="27"/>
      <c r="I41" s="37"/>
      <c r="J41" s="36"/>
      <c r="K41" s="36"/>
      <c r="L41" s="36"/>
      <c r="M41" s="36"/>
      <c r="O41" s="60"/>
      <c r="P41" s="39" t="s">
        <v>11</v>
      </c>
      <c r="Q41" s="39" t="s">
        <v>11</v>
      </c>
      <c r="R41" s="39" t="s">
        <v>11</v>
      </c>
      <c r="S41" s="39" t="s">
        <v>11</v>
      </c>
      <c r="T41" s="39" t="s">
        <v>11</v>
      </c>
      <c r="U41" s="39" t="s">
        <v>11</v>
      </c>
      <c r="V41" s="26"/>
    </row>
    <row r="42" spans="1:22" ht="11.25" customHeight="1">
      <c r="A42" s="28">
        <v>39</v>
      </c>
      <c r="B42" s="27" t="s">
        <v>72</v>
      </c>
      <c r="C42" s="28" t="s">
        <v>23</v>
      </c>
      <c r="D42" s="54">
        <v>23</v>
      </c>
      <c r="E42" s="54">
        <v>1</v>
      </c>
      <c r="G42" s="28"/>
      <c r="H42" s="27"/>
      <c r="I42" s="37"/>
      <c r="J42" s="38"/>
      <c r="K42" s="36"/>
      <c r="L42" s="36"/>
      <c r="M42" s="36"/>
      <c r="O42" s="27" t="s">
        <v>34</v>
      </c>
      <c r="P42" s="36">
        <v>23.65</v>
      </c>
      <c r="Q42" s="36">
        <v>58.317</v>
      </c>
      <c r="R42" s="36">
        <v>56.65</v>
      </c>
      <c r="S42" s="36">
        <v>24.783</v>
      </c>
      <c r="T42" s="9">
        <v>163.39999999999998</v>
      </c>
      <c r="U42" s="9">
        <v>0</v>
      </c>
      <c r="V42" s="26"/>
    </row>
    <row r="43" spans="1:22" ht="11.25" customHeight="1">
      <c r="A43" s="28">
        <v>40</v>
      </c>
      <c r="B43" s="27" t="s">
        <v>68</v>
      </c>
      <c r="C43" s="28" t="s">
        <v>20</v>
      </c>
      <c r="D43" s="54">
        <v>22</v>
      </c>
      <c r="E43" s="54">
        <v>1</v>
      </c>
      <c r="G43" s="28"/>
      <c r="H43" s="27"/>
      <c r="I43" s="35"/>
      <c r="K43" s="36"/>
      <c r="L43" s="36"/>
      <c r="M43" s="36"/>
      <c r="O43" s="27" t="s">
        <v>17</v>
      </c>
      <c r="P43" s="36">
        <v>23.883</v>
      </c>
      <c r="Q43" s="36">
        <v>58.817</v>
      </c>
      <c r="R43" s="38">
        <v>57.283</v>
      </c>
      <c r="S43" s="36">
        <v>25.45</v>
      </c>
      <c r="T43" s="9">
        <v>165.433</v>
      </c>
      <c r="U43" s="9">
        <v>2.0330000000000155</v>
      </c>
      <c r="V43" s="26"/>
    </row>
    <row r="44" spans="2:22" ht="11.25" customHeight="1">
      <c r="B44" s="27"/>
      <c r="C44" s="28"/>
      <c r="D44" s="54"/>
      <c r="E44" s="54"/>
      <c r="G44" s="28"/>
      <c r="H44" s="27"/>
      <c r="I44" s="37"/>
      <c r="J44" s="36"/>
      <c r="K44" s="36"/>
      <c r="L44" s="36"/>
      <c r="M44" s="36"/>
      <c r="O44" s="27" t="s">
        <v>4</v>
      </c>
      <c r="P44" s="38">
        <v>23.7</v>
      </c>
      <c r="Q44" s="36">
        <v>58.933</v>
      </c>
      <c r="R44" s="36">
        <v>57.883</v>
      </c>
      <c r="S44" s="36">
        <v>25.0167</v>
      </c>
      <c r="T44" s="9">
        <v>165.53269999999998</v>
      </c>
      <c r="U44" s="9">
        <v>2.1327</v>
      </c>
      <c r="V44" s="26"/>
    </row>
    <row r="45" spans="2:22" ht="11.25" customHeight="1">
      <c r="B45" s="27"/>
      <c r="C45" s="28"/>
      <c r="D45" s="54"/>
      <c r="E45" s="54"/>
      <c r="H45" s="27"/>
      <c r="I45" s="37"/>
      <c r="J45" s="36"/>
      <c r="K45" s="36"/>
      <c r="L45" s="36"/>
      <c r="M45" s="36"/>
      <c r="O45" s="27" t="s">
        <v>49</v>
      </c>
      <c r="P45" s="38">
        <v>23.833</v>
      </c>
      <c r="Q45" s="36">
        <v>62.777950000000004</v>
      </c>
      <c r="R45" s="36">
        <v>56.533</v>
      </c>
      <c r="S45" s="36">
        <v>25.1</v>
      </c>
      <c r="T45" s="9">
        <v>168.24395</v>
      </c>
      <c r="U45" s="9">
        <v>4.843950000000035</v>
      </c>
      <c r="V45" s="26"/>
    </row>
    <row r="46" spans="2:22" ht="10.5" customHeight="1">
      <c r="B46" s="27"/>
      <c r="C46" s="28"/>
      <c r="D46" s="54"/>
      <c r="E46" s="54"/>
      <c r="G46" s="28" t="s">
        <v>53</v>
      </c>
      <c r="H46" s="42"/>
      <c r="I46" s="46"/>
      <c r="J46" s="44"/>
      <c r="K46" s="44"/>
      <c r="L46" s="44"/>
      <c r="M46" s="36"/>
      <c r="O46" s="12" t="s">
        <v>41</v>
      </c>
      <c r="P46" s="38">
        <v>24.5</v>
      </c>
      <c r="Q46" s="38">
        <v>62.0167</v>
      </c>
      <c r="R46" s="36">
        <v>59.17128571428571</v>
      </c>
      <c r="S46" s="38">
        <v>26.4914625</v>
      </c>
      <c r="T46" s="38">
        <v>172.1794482142857</v>
      </c>
      <c r="U46" s="9">
        <v>8.779448214285736</v>
      </c>
      <c r="V46" s="9"/>
    </row>
    <row r="47" spans="2:22" ht="12">
      <c r="B47" s="27"/>
      <c r="C47" s="55"/>
      <c r="D47" s="54"/>
      <c r="E47" s="54"/>
      <c r="G47" s="28"/>
      <c r="H47" s="47"/>
      <c r="I47" s="43"/>
      <c r="J47" s="44"/>
      <c r="K47" s="44"/>
      <c r="L47" s="44"/>
      <c r="M47" s="36"/>
      <c r="O47" s="12" t="s">
        <v>18</v>
      </c>
      <c r="P47" s="36">
        <v>24.617</v>
      </c>
      <c r="Q47" s="36">
        <v>62.77795</v>
      </c>
      <c r="R47" s="36">
        <v>59.883</v>
      </c>
      <c r="S47" s="38">
        <v>26.133</v>
      </c>
      <c r="T47" s="38">
        <v>173.41095</v>
      </c>
      <c r="U47" s="9">
        <v>10.010950000000037</v>
      </c>
      <c r="V47" s="9"/>
    </row>
    <row r="48" spans="2:22" ht="12">
      <c r="B48" s="27"/>
      <c r="C48" s="55"/>
      <c r="D48" s="54"/>
      <c r="E48" s="54"/>
      <c r="G48" s="28"/>
      <c r="H48" s="40"/>
      <c r="I48" s="35"/>
      <c r="J48" s="36"/>
      <c r="K48" s="36"/>
      <c r="L48" s="36"/>
      <c r="M48" s="36"/>
      <c r="O48" s="12" t="s">
        <v>39</v>
      </c>
      <c r="P48" s="38">
        <v>25.967</v>
      </c>
      <c r="Q48" s="36">
        <v>62.77795</v>
      </c>
      <c r="R48" s="36">
        <v>62.967</v>
      </c>
      <c r="S48" s="36">
        <v>27.433</v>
      </c>
      <c r="T48" s="38">
        <v>179.14495</v>
      </c>
      <c r="U48" s="9">
        <v>15.744950000000017</v>
      </c>
      <c r="V48" s="9"/>
    </row>
    <row r="49" spans="2:22" ht="12">
      <c r="B49" s="27"/>
      <c r="C49" s="55"/>
      <c r="G49" s="28"/>
      <c r="H49" s="27"/>
      <c r="I49" s="35"/>
      <c r="J49" s="36"/>
      <c r="K49" s="36"/>
      <c r="L49" s="36"/>
      <c r="M49" s="36"/>
      <c r="O49" s="61" t="s">
        <v>45</v>
      </c>
      <c r="P49" s="38">
        <v>26.283</v>
      </c>
      <c r="Q49" s="36">
        <v>66.067</v>
      </c>
      <c r="R49" s="36">
        <v>63</v>
      </c>
      <c r="S49" s="36">
        <v>27.133</v>
      </c>
      <c r="T49" s="36">
        <v>182.483</v>
      </c>
      <c r="U49" s="9">
        <v>19.083000000000027</v>
      </c>
      <c r="V49" s="9"/>
    </row>
    <row r="50" spans="2:22" ht="12">
      <c r="B50" s="27"/>
      <c r="C50" s="28"/>
      <c r="G50" s="28"/>
      <c r="H50" s="40"/>
      <c r="K50" s="36"/>
      <c r="L50" s="36"/>
      <c r="M50" s="36"/>
      <c r="O50" s="27" t="s">
        <v>42</v>
      </c>
      <c r="P50" s="38">
        <v>28.75</v>
      </c>
      <c r="Q50" s="36">
        <v>72.517</v>
      </c>
      <c r="R50" s="36">
        <v>59.17128571428571</v>
      </c>
      <c r="S50" s="36">
        <v>30.883</v>
      </c>
      <c r="T50" s="38">
        <v>191.32128571428572</v>
      </c>
      <c r="U50" s="9">
        <v>27.921285714285744</v>
      </c>
      <c r="V50" s="9"/>
    </row>
    <row r="51" spans="1:22" ht="12.75" customHeight="1">
      <c r="A51" s="26"/>
      <c r="B51" s="50" t="s">
        <v>61</v>
      </c>
      <c r="C51" s="51" t="s">
        <v>76</v>
      </c>
      <c r="D51" s="52"/>
      <c r="G51" s="28"/>
      <c r="H51" s="40"/>
      <c r="J51" s="48"/>
      <c r="K51" s="36"/>
      <c r="L51" s="36"/>
      <c r="M51" s="36"/>
      <c r="O51" s="27"/>
      <c r="P51" s="38"/>
      <c r="Q51" s="36"/>
      <c r="R51" s="45"/>
      <c r="S51" s="36"/>
      <c r="T51" s="38"/>
      <c r="U51" s="9"/>
      <c r="V51" s="9"/>
    </row>
    <row r="52" spans="1:22" ht="12">
      <c r="A52" s="26"/>
      <c r="B52" s="28"/>
      <c r="C52" s="52"/>
      <c r="D52" s="52"/>
      <c r="E52" s="30"/>
      <c r="G52" s="28"/>
      <c r="H52" s="40"/>
      <c r="I52" s="49"/>
      <c r="J52" s="36"/>
      <c r="K52" s="36"/>
      <c r="L52" s="36"/>
      <c r="M52" s="36"/>
      <c r="O52" s="27"/>
      <c r="P52" s="38"/>
      <c r="Q52" s="36"/>
      <c r="R52" s="38"/>
      <c r="S52" s="38"/>
      <c r="T52" s="38"/>
      <c r="U52" s="9"/>
      <c r="V52" s="9"/>
    </row>
    <row r="53" spans="1:22" ht="12">
      <c r="A53" s="26"/>
      <c r="B53" s="30" t="s">
        <v>13</v>
      </c>
      <c r="C53" s="57" t="s">
        <v>49</v>
      </c>
      <c r="D53" s="57"/>
      <c r="E53" s="30"/>
      <c r="G53" s="28"/>
      <c r="H53" s="40"/>
      <c r="K53" s="36"/>
      <c r="L53" s="36"/>
      <c r="M53" s="36"/>
      <c r="O53" s="27"/>
      <c r="P53" s="36"/>
      <c r="Q53" s="36"/>
      <c r="R53" s="36"/>
      <c r="S53" s="36"/>
      <c r="T53" s="36"/>
      <c r="U53" s="9"/>
      <c r="V53" s="9"/>
    </row>
    <row r="54" spans="1:22" ht="12.75" customHeight="1">
      <c r="A54" s="26"/>
      <c r="C54" s="28"/>
      <c r="D54" s="28"/>
      <c r="G54" s="28"/>
      <c r="H54" s="40"/>
      <c r="I54" s="49"/>
      <c r="J54" s="36"/>
      <c r="K54" s="36"/>
      <c r="L54" s="36"/>
      <c r="M54" s="36"/>
      <c r="O54" s="27"/>
      <c r="P54" s="36"/>
      <c r="Q54" s="36"/>
      <c r="R54" s="36"/>
      <c r="S54" s="38"/>
      <c r="T54" s="36"/>
      <c r="U54" s="36"/>
      <c r="V54" s="19"/>
    </row>
    <row r="55" spans="1:22" ht="12">
      <c r="A55" s="26"/>
      <c r="B55" s="30" t="s">
        <v>24</v>
      </c>
      <c r="C55" s="28" t="s">
        <v>34</v>
      </c>
      <c r="D55" s="28"/>
      <c r="E55" s="30"/>
      <c r="G55" s="28"/>
      <c r="H55" s="40"/>
      <c r="I55" s="49"/>
      <c r="J55" s="38"/>
      <c r="K55" s="36"/>
      <c r="L55" s="36"/>
      <c r="M55" s="36"/>
      <c r="O55" s="29"/>
      <c r="P55" s="45"/>
      <c r="Q55" s="45"/>
      <c r="R55" s="36"/>
      <c r="S55" s="36"/>
      <c r="T55" s="38"/>
      <c r="U55" s="36"/>
      <c r="V55" s="41"/>
    </row>
    <row r="56" spans="1:22" ht="12" customHeight="1">
      <c r="A56" s="26"/>
      <c r="C56" s="28"/>
      <c r="D56" s="28"/>
      <c r="F56" s="30"/>
      <c r="G56" s="28"/>
      <c r="H56" s="40"/>
      <c r="K56" s="36"/>
      <c r="L56" s="36"/>
      <c r="M56" s="36"/>
      <c r="O56" s="29"/>
      <c r="P56" s="45"/>
      <c r="Q56" s="36"/>
      <c r="R56" s="36"/>
      <c r="S56" s="36"/>
      <c r="T56" s="38"/>
      <c r="U56" s="36"/>
      <c r="V56" s="41"/>
    </row>
    <row r="57" spans="1:22" ht="12">
      <c r="A57" s="26"/>
      <c r="B57" s="30" t="s">
        <v>10</v>
      </c>
      <c r="C57" s="29" t="s">
        <v>17</v>
      </c>
      <c r="D57" s="29"/>
      <c r="K57" s="36"/>
      <c r="L57" s="36"/>
      <c r="M57" s="36"/>
      <c r="P57" s="38"/>
      <c r="Q57" s="45"/>
      <c r="R57" s="36"/>
      <c r="S57" s="36"/>
      <c r="T57" s="36"/>
      <c r="U57" s="36"/>
      <c r="V57" s="41"/>
    </row>
    <row r="58" spans="1:22" ht="12.75" customHeight="1">
      <c r="A58" s="26"/>
      <c r="B58" s="30"/>
      <c r="C58" s="55"/>
      <c r="D58" s="55"/>
      <c r="H58" s="26" t="s">
        <v>37</v>
      </c>
      <c r="L58" s="28"/>
      <c r="O58" s="58" t="s">
        <v>44</v>
      </c>
      <c r="P58" s="38"/>
      <c r="Q58" s="45"/>
      <c r="R58" s="45"/>
      <c r="S58" s="36"/>
      <c r="T58" s="36"/>
      <c r="U58" s="36"/>
      <c r="V58" s="41"/>
    </row>
    <row r="59" spans="1:22" ht="12">
      <c r="A59" s="26"/>
      <c r="B59" s="30" t="s">
        <v>15</v>
      </c>
      <c r="C59" s="57" t="s">
        <v>4</v>
      </c>
      <c r="D59" s="28"/>
      <c r="G59" s="30"/>
      <c r="P59" s="36"/>
      <c r="Q59" s="45"/>
      <c r="R59" s="45"/>
      <c r="S59" s="36"/>
      <c r="T59" s="36"/>
      <c r="U59" s="36"/>
      <c r="V59" s="41"/>
    </row>
    <row r="60" spans="1:22" ht="13.5" customHeight="1">
      <c r="A60" s="26"/>
      <c r="B60" s="30"/>
      <c r="C60" s="28"/>
      <c r="D60" s="57"/>
      <c r="P60" s="54">
        <v>2018</v>
      </c>
      <c r="Q60" s="54">
        <v>2019</v>
      </c>
      <c r="R60" s="54" t="s">
        <v>32</v>
      </c>
      <c r="S60" s="36"/>
      <c r="T60" s="38"/>
      <c r="U60" s="36"/>
      <c r="V60" s="41"/>
    </row>
    <row r="61" spans="1:22" ht="12" customHeight="1">
      <c r="A61" s="26"/>
      <c r="B61" s="30" t="s">
        <v>16</v>
      </c>
      <c r="C61" s="53" t="s">
        <v>39</v>
      </c>
      <c r="D61" s="28"/>
      <c r="O61" s="29" t="s">
        <v>4</v>
      </c>
      <c r="P61" s="36">
        <v>175.875</v>
      </c>
      <c r="Q61" s="36">
        <v>165.73270000000002</v>
      </c>
      <c r="R61" s="36">
        <f aca="true" t="shared" si="3" ref="R61:R67">P61-Q61</f>
        <v>10.142299999999977</v>
      </c>
      <c r="S61" s="36"/>
      <c r="T61" s="38"/>
      <c r="U61" s="36"/>
      <c r="V61" s="41"/>
    </row>
    <row r="62" spans="1:22" ht="12">
      <c r="A62" s="26"/>
      <c r="C62" s="25"/>
      <c r="D62" s="28"/>
      <c r="E62" s="26"/>
      <c r="O62" s="30" t="s">
        <v>45</v>
      </c>
      <c r="P62" s="36">
        <v>187</v>
      </c>
      <c r="Q62" s="36">
        <v>182.483</v>
      </c>
      <c r="R62" s="36">
        <f t="shared" si="3"/>
        <v>4.516999999999996</v>
      </c>
      <c r="S62" s="36"/>
      <c r="T62" s="36"/>
      <c r="U62" s="36"/>
      <c r="V62" s="41"/>
    </row>
    <row r="63" spans="1:22" ht="12">
      <c r="A63" s="26"/>
      <c r="B63" s="26" t="s">
        <v>22</v>
      </c>
      <c r="C63" s="53" t="s">
        <v>42</v>
      </c>
      <c r="D63" s="25"/>
      <c r="E63" s="26"/>
      <c r="O63" s="30" t="s">
        <v>42</v>
      </c>
      <c r="P63" s="36">
        <v>190.49</v>
      </c>
      <c r="Q63" s="36">
        <v>191.32128571428572</v>
      </c>
      <c r="R63" s="36">
        <f t="shared" si="3"/>
        <v>-0.8312857142857126</v>
      </c>
      <c r="S63" s="36"/>
      <c r="T63" s="36"/>
      <c r="U63" s="36"/>
      <c r="V63" s="41"/>
    </row>
    <row r="64" spans="1:22" ht="12">
      <c r="A64" s="26"/>
      <c r="C64" s="25"/>
      <c r="D64" s="25"/>
      <c r="E64" s="26"/>
      <c r="O64" s="27" t="s">
        <v>39</v>
      </c>
      <c r="P64" s="36">
        <v>176.59</v>
      </c>
      <c r="Q64" s="36">
        <v>178.89394</v>
      </c>
      <c r="R64" s="36">
        <f t="shared" si="3"/>
        <v>-2.303939999999983</v>
      </c>
      <c r="S64" s="36"/>
      <c r="T64" s="36"/>
      <c r="U64" s="36"/>
      <c r="V64" s="41"/>
    </row>
    <row r="65" spans="1:22" ht="12">
      <c r="A65" s="26"/>
      <c r="B65" s="30" t="s">
        <v>59</v>
      </c>
      <c r="C65" s="28" t="s">
        <v>45</v>
      </c>
      <c r="D65" s="25"/>
      <c r="E65" s="26"/>
      <c r="O65" s="27" t="s">
        <v>18</v>
      </c>
      <c r="P65" s="36">
        <v>168.409</v>
      </c>
      <c r="Q65" s="36">
        <v>173.15994</v>
      </c>
      <c r="R65" s="36">
        <f t="shared" si="3"/>
        <v>-4.750940000000014</v>
      </c>
      <c r="S65" s="36"/>
      <c r="T65" s="36"/>
      <c r="U65" s="36"/>
      <c r="V65" s="41"/>
    </row>
    <row r="66" spans="1:22" ht="12">
      <c r="A66" s="26"/>
      <c r="D66" s="25"/>
      <c r="E66" s="26"/>
      <c r="O66" s="30" t="s">
        <v>34</v>
      </c>
      <c r="P66" s="36">
        <v>155.19</v>
      </c>
      <c r="Q66" s="36">
        <v>163.39999999999998</v>
      </c>
      <c r="R66" s="36">
        <f t="shared" si="3"/>
        <v>-8.20999999999998</v>
      </c>
      <c r="V66" s="41"/>
    </row>
    <row r="67" spans="1:21" ht="12">
      <c r="A67" s="26"/>
      <c r="B67" s="26" t="s">
        <v>62</v>
      </c>
      <c r="C67" s="28" t="s">
        <v>54</v>
      </c>
      <c r="D67" s="25"/>
      <c r="E67" s="26"/>
      <c r="F67" s="26"/>
      <c r="O67" s="30" t="s">
        <v>17</v>
      </c>
      <c r="P67" s="36">
        <v>157.013</v>
      </c>
      <c r="Q67" s="36">
        <v>165.733</v>
      </c>
      <c r="R67" s="36">
        <f t="shared" si="3"/>
        <v>-8.719999999999999</v>
      </c>
      <c r="T67" s="54"/>
      <c r="U67" s="54"/>
    </row>
    <row r="68" spans="1:21" ht="12">
      <c r="A68" s="26"/>
      <c r="D68" s="52"/>
      <c r="E68" s="26"/>
      <c r="F68" s="26"/>
      <c r="T68" s="54"/>
      <c r="U68" s="54"/>
    </row>
    <row r="69" spans="1:21" ht="12">
      <c r="A69" s="26"/>
      <c r="D69" s="52"/>
      <c r="E69" s="26"/>
      <c r="F69" s="26"/>
      <c r="T69" s="28"/>
      <c r="U69" s="36"/>
    </row>
    <row r="70" spans="1:21" ht="12">
      <c r="A70" s="26"/>
      <c r="D70" s="52"/>
      <c r="E70" s="26"/>
      <c r="F70" s="26"/>
      <c r="T70" s="28"/>
      <c r="U70" s="36"/>
    </row>
    <row r="71" spans="1:21" ht="12">
      <c r="A71" s="26"/>
      <c r="D71" s="52"/>
      <c r="E71" s="26"/>
      <c r="F71" s="26"/>
      <c r="T71" s="25"/>
      <c r="U71" s="36"/>
    </row>
    <row r="72" spans="1:21" ht="12">
      <c r="A72" s="26"/>
      <c r="D72" s="52"/>
      <c r="E72" s="26"/>
      <c r="F72" s="26"/>
      <c r="T72" s="28"/>
      <c r="U72" s="36"/>
    </row>
    <row r="73" spans="1:21" ht="12">
      <c r="A73" s="26"/>
      <c r="C73" s="26"/>
      <c r="D73" s="52"/>
      <c r="E73" s="26"/>
      <c r="F73" s="26"/>
      <c r="K73" s="26"/>
      <c r="T73" s="28"/>
      <c r="U73" s="36"/>
    </row>
    <row r="74" spans="1:21" ht="12">
      <c r="A74" s="26"/>
      <c r="C74" s="26"/>
      <c r="D74" s="52"/>
      <c r="E74" s="26"/>
      <c r="F74" s="26"/>
      <c r="K74" s="26"/>
      <c r="T74" s="28"/>
      <c r="U74" s="36"/>
    </row>
    <row r="75" spans="1:21" ht="12.75" customHeight="1">
      <c r="A75" s="26"/>
      <c r="C75" s="26"/>
      <c r="D75" s="52"/>
      <c r="F75" s="26"/>
      <c r="K75" s="26"/>
      <c r="T75" s="28"/>
      <c r="U75" s="36"/>
    </row>
    <row r="76" spans="3:21" ht="12">
      <c r="C76" s="26"/>
      <c r="D76" s="52"/>
      <c r="K76" s="26"/>
      <c r="T76" s="26"/>
      <c r="U76" s="26"/>
    </row>
    <row r="77" spans="3:22" ht="12">
      <c r="C77" s="26"/>
      <c r="K77" s="26"/>
      <c r="V77" s="26"/>
    </row>
    <row r="78" spans="11:20" ht="12">
      <c r="K78" s="26"/>
      <c r="T78" s="53"/>
    </row>
    <row r="79" spans="11:20" ht="12">
      <c r="K79" s="26"/>
      <c r="T79" s="55"/>
    </row>
    <row r="80" spans="20:21" ht="12">
      <c r="T80" s="53"/>
      <c r="U80" s="26"/>
    </row>
    <row r="81" spans="20:22" ht="12">
      <c r="T81" s="53"/>
      <c r="U81" s="26"/>
      <c r="V81" s="26"/>
    </row>
    <row r="82" spans="20:22" ht="12">
      <c r="T82" s="53"/>
      <c r="U82" s="26"/>
      <c r="V82" s="26"/>
    </row>
    <row r="83" spans="20:22" ht="12">
      <c r="T83" s="53"/>
      <c r="U83" s="26"/>
      <c r="V83" s="26"/>
    </row>
    <row r="84" spans="4:22" ht="12">
      <c r="D84" s="26"/>
      <c r="E84" s="26"/>
      <c r="T84" s="26"/>
      <c r="U84" s="26"/>
      <c r="V84" s="26"/>
    </row>
    <row r="85" spans="1:22" ht="12">
      <c r="A85" s="26"/>
      <c r="D85" s="26"/>
      <c r="E85" s="26"/>
      <c r="F85" s="26"/>
      <c r="V85" s="26"/>
    </row>
    <row r="86" spans="1:11" ht="12">
      <c r="A86" s="26"/>
      <c r="D86" s="26"/>
      <c r="E86" s="26"/>
      <c r="F86" s="26"/>
      <c r="K86" s="26"/>
    </row>
    <row r="87" spans="1:11" ht="12">
      <c r="A87" s="26"/>
      <c r="D87" s="26"/>
      <c r="E87" s="26"/>
      <c r="F87" s="26"/>
      <c r="K87" s="26"/>
    </row>
    <row r="88" spans="1:11" ht="12">
      <c r="A88" s="26"/>
      <c r="D88" s="26"/>
      <c r="E88" s="26"/>
      <c r="F88" s="26"/>
      <c r="K88" s="26"/>
    </row>
    <row r="89" spans="1:11" ht="12">
      <c r="A89" s="26"/>
      <c r="F89" s="26"/>
      <c r="K89" s="26"/>
    </row>
    <row r="90" ht="12">
      <c r="K90" s="26"/>
    </row>
  </sheetData>
  <mergeCells count="8">
    <mergeCell ref="G27:M27"/>
    <mergeCell ref="O38:U38"/>
    <mergeCell ref="A1:D1"/>
    <mergeCell ref="G1:J1"/>
    <mergeCell ref="M1:O1"/>
    <mergeCell ref="Q1:S1"/>
    <mergeCell ref="O25:Q25"/>
    <mergeCell ref="S25:T25"/>
  </mergeCells>
  <printOptions/>
  <pageMargins left="0.75" right="0.75" top="1" bottom="1" header="0.5" footer="0.5"/>
  <pageSetup fitToHeight="1" fitToWidth="1" horizontalDpi="600" verticalDpi="6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B3:T29"/>
  <sheetViews>
    <sheetView zoomScale="115" zoomScaleNormal="115" workbookViewId="0" topLeftCell="A1">
      <selection activeCell="E8" sqref="E8:K16"/>
    </sheetView>
  </sheetViews>
  <sheetFormatPr defaultColWidth="8.8515625" defaultRowHeight="12.75"/>
  <cols>
    <col min="1" max="1" width="8.8515625" style="8" customWidth="1"/>
    <col min="2" max="2" width="8.8515625" style="6" customWidth="1"/>
    <col min="3" max="4" width="8.8515625" style="8" customWidth="1"/>
    <col min="5" max="5" width="16.421875" style="5" bestFit="1" customWidth="1"/>
    <col min="6" max="6" width="14.00390625" style="6" bestFit="1" customWidth="1"/>
    <col min="7" max="8" width="8.8515625" style="6" customWidth="1"/>
    <col min="9" max="9" width="13.140625" style="6" bestFit="1" customWidth="1"/>
    <col min="10" max="10" width="10.140625" style="6" bestFit="1" customWidth="1"/>
    <col min="11" max="11" width="15.421875" style="6" bestFit="1" customWidth="1"/>
    <col min="12" max="12" width="13.140625" style="8" bestFit="1" customWidth="1"/>
    <col min="13" max="13" width="14.28125" style="8" bestFit="1" customWidth="1"/>
    <col min="14" max="16384" width="8.8515625" style="8" customWidth="1"/>
  </cols>
  <sheetData>
    <row r="3" spans="14:20" ht="12">
      <c r="N3" s="36"/>
      <c r="O3" s="45"/>
      <c r="P3" s="36"/>
      <c r="Q3" s="36"/>
      <c r="R3" s="45"/>
      <c r="S3" s="9"/>
      <c r="T3" s="19"/>
    </row>
    <row r="4" spans="2:5" ht="12">
      <c r="B4" s="17" t="s">
        <v>29</v>
      </c>
      <c r="E4" s="2" t="s">
        <v>24</v>
      </c>
    </row>
    <row r="6" spans="5:11" ht="12">
      <c r="E6" s="18" t="s">
        <v>0</v>
      </c>
      <c r="F6" s="4" t="s">
        <v>25</v>
      </c>
      <c r="G6" s="4" t="s">
        <v>26</v>
      </c>
      <c r="H6" s="4" t="s">
        <v>27</v>
      </c>
      <c r="I6" s="4" t="s">
        <v>28</v>
      </c>
      <c r="J6" s="4" t="s">
        <v>30</v>
      </c>
      <c r="K6" s="4" t="s">
        <v>32</v>
      </c>
    </row>
    <row r="7" spans="5:11" ht="12">
      <c r="E7" s="18"/>
      <c r="F7" s="4" t="s">
        <v>11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</row>
    <row r="8" spans="5:11" ht="12">
      <c r="E8" s="12" t="s">
        <v>34</v>
      </c>
      <c r="F8" s="38">
        <v>23.65</v>
      </c>
      <c r="G8" s="38">
        <v>58.317</v>
      </c>
      <c r="H8" s="36">
        <v>56.65</v>
      </c>
      <c r="I8" s="38">
        <v>24.783</v>
      </c>
      <c r="J8" s="9">
        <f aca="true" t="shared" si="0" ref="J8:J16">SUM(F8:I8)</f>
        <v>163.39999999999998</v>
      </c>
      <c r="K8" s="19">
        <f aca="true" t="shared" si="1" ref="K8:K16">J8-$J$8</f>
        <v>0</v>
      </c>
    </row>
    <row r="9" spans="5:11" ht="12">
      <c r="E9" s="27" t="s">
        <v>17</v>
      </c>
      <c r="F9" s="36">
        <v>23.883</v>
      </c>
      <c r="G9" s="36">
        <v>58.817</v>
      </c>
      <c r="H9" s="38">
        <v>57.283</v>
      </c>
      <c r="I9" s="36">
        <v>25.45</v>
      </c>
      <c r="J9" s="9">
        <f>SUM(F9:I9)</f>
        <v>165.433</v>
      </c>
      <c r="K9" s="19">
        <f t="shared" si="1"/>
        <v>2.0330000000000155</v>
      </c>
    </row>
    <row r="10" spans="5:11" ht="12">
      <c r="E10" s="27" t="s">
        <v>4</v>
      </c>
      <c r="F10" s="36">
        <v>23.7</v>
      </c>
      <c r="G10" s="36">
        <v>58.933</v>
      </c>
      <c r="H10" s="36">
        <v>57.883</v>
      </c>
      <c r="I10" s="36">
        <v>25.0167</v>
      </c>
      <c r="J10" s="9">
        <f>SUM(F10:I10)</f>
        <v>165.53269999999998</v>
      </c>
      <c r="K10" s="19">
        <f t="shared" si="1"/>
        <v>2.1327</v>
      </c>
    </row>
    <row r="11" spans="5:11" ht="12">
      <c r="E11" s="12" t="s">
        <v>49</v>
      </c>
      <c r="F11" s="36">
        <v>23.833</v>
      </c>
      <c r="G11" s="45">
        <v>62.777950000000004</v>
      </c>
      <c r="H11" s="36">
        <v>56.533</v>
      </c>
      <c r="I11" s="38">
        <v>25.1</v>
      </c>
      <c r="J11" s="9">
        <f t="shared" si="0"/>
        <v>168.24395</v>
      </c>
      <c r="K11" s="19">
        <f t="shared" si="1"/>
        <v>4.843950000000035</v>
      </c>
    </row>
    <row r="12" spans="5:11" ht="12">
      <c r="E12" s="27" t="s">
        <v>41</v>
      </c>
      <c r="F12" s="38">
        <v>24.5</v>
      </c>
      <c r="G12" s="36">
        <v>62.0167</v>
      </c>
      <c r="H12" s="45">
        <v>59.17128571428571</v>
      </c>
      <c r="I12" s="45">
        <v>26.4914625</v>
      </c>
      <c r="J12" s="9">
        <f t="shared" si="0"/>
        <v>172.1794482142857</v>
      </c>
      <c r="K12" s="19">
        <f t="shared" si="1"/>
        <v>8.779448214285736</v>
      </c>
    </row>
    <row r="13" spans="5:11" ht="12">
      <c r="E13" s="12" t="s">
        <v>18</v>
      </c>
      <c r="F13" s="36">
        <v>24.617</v>
      </c>
      <c r="G13" s="45">
        <v>62.77795</v>
      </c>
      <c r="H13" s="36">
        <v>59.883</v>
      </c>
      <c r="I13" s="38">
        <v>26.133</v>
      </c>
      <c r="J13" s="9">
        <f t="shared" si="0"/>
        <v>173.41095</v>
      </c>
      <c r="K13" s="19">
        <f t="shared" si="1"/>
        <v>10.010950000000037</v>
      </c>
    </row>
    <row r="14" spans="5:11" ht="12">
      <c r="E14" s="12" t="s">
        <v>39</v>
      </c>
      <c r="F14" s="38">
        <v>25.967</v>
      </c>
      <c r="G14" s="45">
        <v>62.77795</v>
      </c>
      <c r="H14" s="36">
        <v>62.967</v>
      </c>
      <c r="I14" s="36">
        <v>27.433</v>
      </c>
      <c r="J14" s="9">
        <f t="shared" si="0"/>
        <v>179.14495</v>
      </c>
      <c r="K14" s="19">
        <f t="shared" si="1"/>
        <v>15.744950000000017</v>
      </c>
    </row>
    <row r="15" spans="5:11" ht="12">
      <c r="E15" t="s">
        <v>45</v>
      </c>
      <c r="F15" s="38">
        <v>26.283</v>
      </c>
      <c r="G15" s="36">
        <v>66.067</v>
      </c>
      <c r="H15" s="36">
        <v>63</v>
      </c>
      <c r="I15" s="36">
        <v>27.133</v>
      </c>
      <c r="J15" s="9">
        <f t="shared" si="0"/>
        <v>182.483</v>
      </c>
      <c r="K15" s="19">
        <f t="shared" si="1"/>
        <v>19.083000000000027</v>
      </c>
    </row>
    <row r="16" spans="5:11" ht="12">
      <c r="E16" s="27" t="s">
        <v>42</v>
      </c>
      <c r="F16" s="38">
        <v>28.75</v>
      </c>
      <c r="G16" s="36">
        <v>72.517</v>
      </c>
      <c r="H16" s="45">
        <v>59.17128571428571</v>
      </c>
      <c r="I16" s="36">
        <v>30.883</v>
      </c>
      <c r="J16" s="9">
        <f t="shared" si="0"/>
        <v>191.32128571428572</v>
      </c>
      <c r="K16" s="19">
        <f t="shared" si="1"/>
        <v>27.921285714285744</v>
      </c>
    </row>
    <row r="17" spans="5:11" ht="12">
      <c r="E17" s="26"/>
      <c r="F17" s="38"/>
      <c r="G17" s="36"/>
      <c r="H17" s="36"/>
      <c r="I17" s="36"/>
      <c r="J17" s="9"/>
      <c r="K17" s="19"/>
    </row>
    <row r="18" spans="5:11" ht="12">
      <c r="E18" s="27"/>
      <c r="F18" s="38"/>
      <c r="G18" s="36"/>
      <c r="H18" s="45"/>
      <c r="I18" s="36"/>
      <c r="J18" s="9"/>
      <c r="K18" s="19"/>
    </row>
    <row r="19" spans="5:11" ht="12">
      <c r="E19" s="27"/>
      <c r="F19" s="38"/>
      <c r="G19" s="36"/>
      <c r="H19" s="36"/>
      <c r="I19" s="36"/>
      <c r="J19" s="9"/>
      <c r="K19" s="19"/>
    </row>
    <row r="20" spans="3:13" s="6" customFormat="1" ht="12">
      <c r="C20" s="8"/>
      <c r="D20" s="8"/>
      <c r="E20" s="27"/>
      <c r="F20" s="38"/>
      <c r="G20" s="36"/>
      <c r="H20" s="38"/>
      <c r="I20" s="38"/>
      <c r="J20" s="9"/>
      <c r="K20" s="19"/>
      <c r="L20" s="8"/>
      <c r="M20" s="8"/>
    </row>
    <row r="21" ht="12">
      <c r="E21" s="18"/>
    </row>
    <row r="22" spans="5:11" ht="12">
      <c r="E22" s="18"/>
      <c r="K22" s="19"/>
    </row>
    <row r="23" spans="5:11" ht="12">
      <c r="E23" s="12"/>
      <c r="F23" s="21"/>
      <c r="G23" s="21"/>
      <c r="H23" s="9"/>
      <c r="I23" s="9"/>
      <c r="J23" s="9"/>
      <c r="K23" s="19"/>
    </row>
    <row r="24" spans="5:11" ht="12">
      <c r="E24" s="8"/>
      <c r="F24" s="21"/>
      <c r="G24" s="9"/>
      <c r="H24" s="9"/>
      <c r="I24" s="9"/>
      <c r="J24" s="9"/>
      <c r="K24" s="19"/>
    </row>
    <row r="25" spans="5:11" ht="12">
      <c r="E25" s="12"/>
      <c r="F25" s="16"/>
      <c r="G25" s="21"/>
      <c r="H25" s="9"/>
      <c r="I25" s="9"/>
      <c r="J25" s="9"/>
      <c r="K25" s="19"/>
    </row>
    <row r="26" spans="5:11" ht="12">
      <c r="E26" s="11"/>
      <c r="F26" s="16"/>
      <c r="G26" s="21"/>
      <c r="H26" s="21"/>
      <c r="I26" s="9"/>
      <c r="J26" s="9"/>
      <c r="K26" s="19"/>
    </row>
    <row r="27" spans="5:11" ht="12">
      <c r="E27" s="6"/>
      <c r="I27" s="20"/>
      <c r="J27" s="19"/>
      <c r="K27" s="19"/>
    </row>
    <row r="28" spans="5:10" ht="12">
      <c r="E28" s="2" t="s">
        <v>38</v>
      </c>
      <c r="F28" s="21">
        <f>AVERAGE(F8:F16)</f>
        <v>25.020333333333333</v>
      </c>
      <c r="G28" s="21">
        <f>AVERAGE(G8:G16)</f>
        <v>62.77795</v>
      </c>
      <c r="H28" s="21">
        <f>AVERAGE(H8:H16)</f>
        <v>59.17128571428571</v>
      </c>
      <c r="I28" s="21">
        <f>AVERAGE(I8:I16)</f>
        <v>26.4914625</v>
      </c>
      <c r="J28" s="19"/>
    </row>
    <row r="29" spans="6:9" ht="12">
      <c r="F29" s="9"/>
      <c r="G29" s="9"/>
      <c r="H29" s="9"/>
      <c r="I29" s="9"/>
    </row>
  </sheetData>
  <printOptions/>
  <pageMargins left="0.75" right="0.75" top="1" bottom="1" header="0.5" footer="0.5"/>
  <pageSetup horizontalDpi="600" verticalDpi="600" orientation="portrait" paperSize="9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Kevin Chalmers</cp:lastModifiedBy>
  <cp:lastPrinted>2014-08-27T13:34:16Z</cp:lastPrinted>
  <dcterms:created xsi:type="dcterms:W3CDTF">2009-04-30T09:25:50Z</dcterms:created>
  <dcterms:modified xsi:type="dcterms:W3CDTF">2019-09-29T11:12:06Z</dcterms:modified>
  <cp:category/>
  <cp:version/>
  <cp:contentType/>
  <cp:contentStatus/>
</cp:coreProperties>
</file>