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200" yWindow="-260" windowWidth="27800" windowHeight="15600" activeTab="1"/>
  </bookViews>
  <sheets>
    <sheet name="Overall" sheetId="1" r:id="rId1"/>
    <sheet name="Summary" sheetId="4" r:id="rId2"/>
    <sheet name="BAR" sheetId="3" r:id="rId3"/>
    <sheet name="TOUR" sheetId="5" r:id="rId4"/>
    <sheet name="TOUR (2)" sheetId="6" r:id="rId5"/>
  </sheets>
  <definedNames>
    <definedName name="_xlnm._FilterDatabase" localSheetId="0" hidden="1">Overall!#REF!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P14" i="3"/>
  <c r="Q14"/>
  <c r="R14"/>
  <c r="P15"/>
  <c r="Q15"/>
  <c r="R15"/>
  <c r="P7"/>
  <c r="Q7"/>
  <c r="R7"/>
  <c r="P20"/>
  <c r="Q20"/>
  <c r="P10"/>
  <c r="Q10"/>
  <c r="R20"/>
  <c r="R10"/>
  <c r="P18"/>
  <c r="Q18"/>
  <c r="P8"/>
  <c r="Q8"/>
  <c r="P21"/>
  <c r="Q21"/>
  <c r="R18"/>
  <c r="R8"/>
  <c r="R21"/>
  <c r="P6"/>
  <c r="Q6"/>
  <c r="P16"/>
  <c r="Q16"/>
  <c r="P13"/>
  <c r="Q13"/>
  <c r="P19"/>
  <c r="Q19"/>
  <c r="R19"/>
  <c r="R13"/>
  <c r="R16"/>
  <c r="R6"/>
  <c r="P5"/>
  <c r="Q5"/>
  <c r="P12"/>
  <c r="Q12"/>
  <c r="R12"/>
  <c r="R5"/>
  <c r="P17"/>
  <c r="Q17"/>
  <c r="R17"/>
  <c r="P11"/>
  <c r="Q11"/>
  <c r="Q9"/>
  <c r="P9"/>
  <c r="R9"/>
  <c r="R11"/>
  <c r="AA17" i="1"/>
  <c r="AA16"/>
  <c r="AA14"/>
  <c r="AA12"/>
  <c r="AA11"/>
  <c r="AA10"/>
  <c r="AA9"/>
  <c r="AA6"/>
  <c r="AA8"/>
  <c r="AA7"/>
  <c r="AA4"/>
  <c r="AA3"/>
  <c r="AA2"/>
  <c r="Y43"/>
  <c r="Z43"/>
  <c r="AA15"/>
  <c r="AA5"/>
  <c r="Y35"/>
  <c r="Z35"/>
  <c r="Y10"/>
  <c r="Z41"/>
  <c r="Z11"/>
  <c r="Z34"/>
  <c r="Z28"/>
  <c r="Z24"/>
  <c r="Z18"/>
  <c r="Z33"/>
  <c r="Z8"/>
  <c r="Z25"/>
  <c r="Z42"/>
  <c r="Z40"/>
  <c r="Z12"/>
  <c r="Z30"/>
  <c r="Z21"/>
  <c r="Z23"/>
  <c r="Z32"/>
  <c r="Z39"/>
  <c r="Z26"/>
  <c r="Z20"/>
  <c r="Z31"/>
  <c r="Z38"/>
  <c r="Z29"/>
  <c r="Z6"/>
  <c r="Z3"/>
  <c r="Z19"/>
  <c r="Z2"/>
  <c r="Y9"/>
  <c r="Z4"/>
  <c r="Y14"/>
  <c r="Y5"/>
  <c r="Z9"/>
  <c r="Y22"/>
  <c r="Z5"/>
  <c r="Y36"/>
  <c r="Y7"/>
  <c r="Z14"/>
  <c r="Y19"/>
  <c r="Y17"/>
  <c r="Z7"/>
  <c r="Y15"/>
  <c r="Y16"/>
  <c r="Z16"/>
  <c r="Y4"/>
  <c r="Z22"/>
  <c r="Z15"/>
  <c r="Y40"/>
  <c r="Y27"/>
  <c r="Y6"/>
  <c r="Z17"/>
  <c r="Y11"/>
  <c r="Z27"/>
  <c r="Y21"/>
  <c r="Y23"/>
  <c r="Y42"/>
  <c r="Y13"/>
  <c r="Z36"/>
  <c r="Y18"/>
  <c r="Y28"/>
  <c r="Y32"/>
  <c r="Y39"/>
  <c r="Y3"/>
  <c r="Z13"/>
  <c r="Y26"/>
  <c r="Y20"/>
  <c r="Y12"/>
  <c r="Y37"/>
  <c r="Z37"/>
  <c r="Y33"/>
  <c r="Y31"/>
  <c r="Y38"/>
  <c r="Y29"/>
  <c r="Y24"/>
  <c r="Y41"/>
  <c r="Y25"/>
  <c r="Y30"/>
  <c r="Y8"/>
  <c r="Y34"/>
  <c r="Y2"/>
  <c r="Z10"/>
  <c r="R76" i="4"/>
  <c r="R80"/>
  <c r="R72"/>
  <c r="R70"/>
  <c r="R71"/>
  <c r="R75"/>
  <c r="R73"/>
  <c r="R78"/>
  <c r="R74"/>
  <c r="R77"/>
  <c r="R79"/>
  <c r="G49" i="5"/>
  <c r="H49"/>
  <c r="I49"/>
  <c r="J49"/>
  <c r="K49"/>
  <c r="L49"/>
  <c r="F49"/>
  <c r="F25" i="6"/>
  <c r="G25"/>
  <c r="H25"/>
  <c r="I25"/>
  <c r="J25"/>
  <c r="K25"/>
  <c r="L25"/>
  <c r="M18"/>
  <c r="M10"/>
  <c r="M16"/>
  <c r="M8"/>
  <c r="M21"/>
  <c r="M12"/>
  <c r="M22"/>
  <c r="M23"/>
  <c r="M13"/>
  <c r="M15"/>
  <c r="Y31"/>
  <c r="Y30"/>
  <c r="Y29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M20"/>
  <c r="M11"/>
  <c r="M19"/>
  <c r="M9"/>
  <c r="M14"/>
  <c r="N23"/>
  <c r="N20"/>
  <c r="N22"/>
  <c r="N21"/>
  <c r="N11"/>
  <c r="N10"/>
  <c r="N16"/>
  <c r="N19"/>
  <c r="N12"/>
  <c r="M17"/>
  <c r="N9"/>
  <c r="N14"/>
  <c r="N17"/>
  <c r="N13"/>
  <c r="N8"/>
  <c r="N18"/>
  <c r="N15"/>
</calcChain>
</file>

<file path=xl/sharedStrings.xml><?xml version="1.0" encoding="utf-8"?>
<sst xmlns="http://schemas.openxmlformats.org/spreadsheetml/2006/main" count="499" uniqueCount="105">
  <si>
    <t>Name</t>
  </si>
  <si>
    <t>Category</t>
  </si>
  <si>
    <t>Position</t>
  </si>
  <si>
    <t>Charlie Brindley</t>
  </si>
  <si>
    <t>Kevin Chalmers</t>
  </si>
  <si>
    <t>Points</t>
  </si>
  <si>
    <t>25 Mile</t>
  </si>
  <si>
    <t>10 mile</t>
  </si>
  <si>
    <t>mph</t>
  </si>
  <si>
    <t>average</t>
  </si>
  <si>
    <t>best 10</t>
  </si>
  <si>
    <t>best 25</t>
  </si>
  <si>
    <t>BAR</t>
  </si>
  <si>
    <t>min</t>
  </si>
  <si>
    <t>Events</t>
  </si>
  <si>
    <t>Note: Times are in minutes (not min:sec)</t>
  </si>
  <si>
    <t>Timmy May</t>
  </si>
  <si>
    <t>Paul Jardine</t>
  </si>
  <si>
    <t>Club Championship</t>
  </si>
  <si>
    <t>Points trophy</t>
  </si>
  <si>
    <t>Vets Trophy</t>
  </si>
  <si>
    <t>Ladies Trophy</t>
  </si>
  <si>
    <t>Sam McNeil</t>
  </si>
  <si>
    <t>Jock Douglas</t>
  </si>
  <si>
    <t>Dave Murray</t>
  </si>
  <si>
    <t>Andrew Isherwood</t>
  </si>
  <si>
    <t>Gregor Watt</t>
  </si>
  <si>
    <t>JuniorTrophy</t>
  </si>
  <si>
    <t>Home run not included</t>
  </si>
  <si>
    <t>VM</t>
  </si>
  <si>
    <t>Colin Fergus</t>
  </si>
  <si>
    <t>YM</t>
  </si>
  <si>
    <t>VF</t>
  </si>
  <si>
    <t>Benjamin Hindley</t>
  </si>
  <si>
    <t>Bold times are best times</t>
  </si>
  <si>
    <t>Roy Richardson</t>
  </si>
  <si>
    <t xml:space="preserve">Points Trophy </t>
  </si>
  <si>
    <t>Youth Trophy</t>
  </si>
  <si>
    <t>Keir Murray</t>
  </si>
  <si>
    <t>TROPHY WINNERS</t>
  </si>
  <si>
    <t>Paul Mann</t>
  </si>
  <si>
    <t>Lewis Gray</t>
  </si>
  <si>
    <t>JF</t>
  </si>
  <si>
    <t>Errol Kobus</t>
  </si>
  <si>
    <t>Kier Murray</t>
  </si>
  <si>
    <t>Chris Gilfilan</t>
  </si>
  <si>
    <t>SM</t>
  </si>
  <si>
    <t>Tour of Peebleshire</t>
  </si>
  <si>
    <t>Stobo</t>
  </si>
  <si>
    <t>Leadburn</t>
  </si>
  <si>
    <t>Shiplaw</t>
  </si>
  <si>
    <t>Mini Meldons</t>
  </si>
  <si>
    <t>Dreva</t>
  </si>
  <si>
    <t>Howford</t>
  </si>
  <si>
    <t>Total time</t>
  </si>
  <si>
    <t>Total</t>
  </si>
  <si>
    <t>Difference</t>
  </si>
  <si>
    <t>Difference (min)</t>
  </si>
  <si>
    <t>Matt Smith</t>
  </si>
  <si>
    <t>Rhoda McPherson</t>
  </si>
  <si>
    <t>SF</t>
  </si>
  <si>
    <t>Susan Gray</t>
  </si>
  <si>
    <t>Remo Volpe</t>
  </si>
  <si>
    <t>Claire Davis</t>
  </si>
  <si>
    <t>Tim Rees</t>
  </si>
  <si>
    <t>Chris Gilfillan</t>
  </si>
  <si>
    <t>Cat Smith</t>
  </si>
  <si>
    <t>Louisa Watt</t>
  </si>
  <si>
    <t>Callum Magowan</t>
  </si>
  <si>
    <t>JM</t>
  </si>
  <si>
    <t>Lucy Grant</t>
  </si>
  <si>
    <t>Calum Gray</t>
  </si>
  <si>
    <t>Kenny Davidson</t>
  </si>
  <si>
    <t>Barry McCall</t>
  </si>
  <si>
    <t>Pip Beard</t>
  </si>
  <si>
    <t>Paul Digard</t>
  </si>
  <si>
    <t>Innerleithen</t>
  </si>
  <si>
    <t>Tour of Peebleshire (H'cap)</t>
  </si>
  <si>
    <t>On the road</t>
  </si>
  <si>
    <t>Median</t>
  </si>
  <si>
    <t>Handicap</t>
  </si>
  <si>
    <t>Minimum of 5 completed rides to be eligible</t>
  </si>
  <si>
    <t>Gary Robson</t>
  </si>
  <si>
    <t>Andrew Cox</t>
  </si>
  <si>
    <t>Murray Warner</t>
  </si>
  <si>
    <t>Andrew McGowan</t>
  </si>
  <si>
    <t>Ian Grant</t>
  </si>
  <si>
    <t>Ted Radford</t>
  </si>
  <si>
    <t>Neil Skinner</t>
  </si>
  <si>
    <t>Bob Soutter</t>
  </si>
  <si>
    <t>Jim Moore</t>
  </si>
  <si>
    <t>Judyta Kasjstura</t>
  </si>
  <si>
    <t>Jamie Magowan</t>
  </si>
  <si>
    <t>Calum McGowan</t>
  </si>
  <si>
    <t>Tour of Peebleshire (2014)</t>
  </si>
  <si>
    <t xml:space="preserve"> </t>
  </si>
  <si>
    <t>Calum Thomley</t>
  </si>
  <si>
    <t>Mean</t>
  </si>
  <si>
    <t>Bold numbers represent average of all riders</t>
  </si>
  <si>
    <t>Best 8</t>
  </si>
  <si>
    <t>Dan Price</t>
  </si>
  <si>
    <t>Callum McGowan</t>
  </si>
  <si>
    <t>SM</t>
    <phoneticPr fontId="1" type="noConversion"/>
  </si>
  <si>
    <t>YF</t>
    <phoneticPr fontId="1" type="noConversion"/>
  </si>
  <si>
    <t>Barry McCall</t>
    <phoneticPr fontId="1" type="noConversion"/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</si>
</sst>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</font>
    <font>
      <b/>
      <i/>
      <sz val="10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  <font>
      <i/>
      <sz val="10"/>
      <name val="Arial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16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/>
    <xf numFmtId="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16" fontId="2" fillId="0" borderId="1" xfId="0" applyNumberFormat="1" applyFont="1" applyBorder="1" applyAlignment="1">
      <alignment horizontal="center"/>
    </xf>
    <xf numFmtId="16" fontId="2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B45"/>
  <sheetViews>
    <sheetView zoomScale="115" zoomScaleNormal="115" zoomScalePageLayoutView="115" workbookViewId="0">
      <selection activeCell="AA2" activeCellId="1" sqref="B2:C17 AA2:AA17"/>
    </sheetView>
  </sheetViews>
  <sheetFormatPr baseColWidth="10" defaultColWidth="8.83203125" defaultRowHeight="12"/>
  <cols>
    <col min="1" max="1" width="8.83203125" style="5"/>
    <col min="2" max="2" width="18.5" style="8" customWidth="1"/>
    <col min="3" max="3" width="9.1640625" style="5" bestFit="1"/>
    <col min="4" max="27" width="7.6640625" style="6" customWidth="1"/>
    <col min="28" max="28" width="8.5" style="8" customWidth="1"/>
    <col min="29" max="16384" width="8.83203125" style="8"/>
  </cols>
  <sheetData>
    <row r="1" spans="1:28">
      <c r="A1" s="2" t="s">
        <v>2</v>
      </c>
      <c r="B1" s="3" t="s">
        <v>0</v>
      </c>
      <c r="C1" s="2" t="s">
        <v>1</v>
      </c>
      <c r="D1" s="4">
        <v>42102</v>
      </c>
      <c r="E1" s="4">
        <v>42109</v>
      </c>
      <c r="F1" s="4">
        <v>42116</v>
      </c>
      <c r="G1" s="4">
        <v>42123</v>
      </c>
      <c r="H1" s="4">
        <v>42137</v>
      </c>
      <c r="I1" s="4">
        <v>42144</v>
      </c>
      <c r="J1" s="4">
        <v>42158</v>
      </c>
      <c r="K1" s="4">
        <v>42165</v>
      </c>
      <c r="L1" s="4">
        <v>42176</v>
      </c>
      <c r="M1" s="4">
        <v>42179</v>
      </c>
      <c r="N1" s="4">
        <v>42186</v>
      </c>
      <c r="O1" s="4">
        <v>42193</v>
      </c>
      <c r="P1" s="4">
        <v>42200</v>
      </c>
      <c r="Q1" s="4">
        <v>42207</v>
      </c>
      <c r="R1" s="4">
        <v>42214</v>
      </c>
      <c r="S1" s="4">
        <v>42221</v>
      </c>
      <c r="T1" s="4">
        <v>42228</v>
      </c>
      <c r="U1" s="4">
        <v>42235</v>
      </c>
      <c r="V1" s="4">
        <v>42242</v>
      </c>
      <c r="W1" s="4"/>
      <c r="X1" s="4"/>
      <c r="Y1" s="1" t="s">
        <v>5</v>
      </c>
      <c r="Z1" s="1" t="s">
        <v>14</v>
      </c>
      <c r="AA1" s="10" t="s">
        <v>99</v>
      </c>
      <c r="AB1" s="17"/>
    </row>
    <row r="2" spans="1:28">
      <c r="A2" s="5">
        <v>1</v>
      </c>
      <c r="B2" s="12" t="s">
        <v>4</v>
      </c>
      <c r="C2" s="14" t="s">
        <v>29</v>
      </c>
      <c r="D2" s="6">
        <v>26</v>
      </c>
      <c r="E2" s="6">
        <v>25</v>
      </c>
      <c r="F2" s="6">
        <v>27</v>
      </c>
      <c r="G2" s="6">
        <v>28</v>
      </c>
      <c r="H2" s="6">
        <v>28</v>
      </c>
      <c r="I2" s="6">
        <v>29</v>
      </c>
      <c r="K2" s="6">
        <v>25</v>
      </c>
      <c r="L2" s="6">
        <v>27</v>
      </c>
      <c r="M2" s="6">
        <v>27</v>
      </c>
      <c r="N2" s="6">
        <v>27</v>
      </c>
      <c r="O2" s="6">
        <v>29</v>
      </c>
      <c r="R2" s="6">
        <v>27</v>
      </c>
      <c r="S2" s="6">
        <v>27</v>
      </c>
      <c r="T2" s="6">
        <v>26</v>
      </c>
      <c r="U2" s="6">
        <v>27</v>
      </c>
      <c r="V2" s="6">
        <v>26</v>
      </c>
      <c r="Y2" s="1">
        <f t="shared" ref="Y2:Y43" si="0">SUM(D2:X2)</f>
        <v>431</v>
      </c>
      <c r="Z2" s="1">
        <f t="shared" ref="Z2:Z43" si="1">COUNT(D2:X2)</f>
        <v>16</v>
      </c>
      <c r="AA2" s="6">
        <f>SUM(S2,I2,H2,R2,N2,G2,U2,O2)</f>
        <v>222</v>
      </c>
    </row>
    <row r="3" spans="1:28" ht="12" customHeight="1">
      <c r="A3" s="5">
        <v>2</v>
      </c>
      <c r="B3" s="13" t="s">
        <v>73</v>
      </c>
      <c r="C3" s="5" t="s">
        <v>29</v>
      </c>
      <c r="D3" s="6">
        <v>25</v>
      </c>
      <c r="F3" s="6">
        <v>26</v>
      </c>
      <c r="G3" s="6">
        <v>29</v>
      </c>
      <c r="H3" s="6">
        <v>27</v>
      </c>
      <c r="J3" s="6">
        <v>28</v>
      </c>
      <c r="N3" s="6">
        <v>25</v>
      </c>
      <c r="P3" s="6">
        <v>29</v>
      </c>
      <c r="Q3" s="6">
        <v>30</v>
      </c>
      <c r="R3" s="6">
        <v>29</v>
      </c>
      <c r="S3" s="6">
        <v>26</v>
      </c>
      <c r="T3" s="6">
        <v>28</v>
      </c>
      <c r="U3" s="6">
        <v>28</v>
      </c>
      <c r="V3" s="6">
        <v>28</v>
      </c>
      <c r="Y3" s="36">
        <f t="shared" si="0"/>
        <v>358</v>
      </c>
      <c r="Z3" s="36">
        <f t="shared" si="1"/>
        <v>13</v>
      </c>
      <c r="AA3" s="6">
        <f>SUM(Q3,J3,U3,V3,T3,G3,R3,P3)</f>
        <v>229</v>
      </c>
    </row>
    <row r="4" spans="1:28" ht="11.75" customHeight="1">
      <c r="A4" s="5">
        <v>4</v>
      </c>
      <c r="B4" s="13" t="s">
        <v>38</v>
      </c>
      <c r="C4" s="5" t="s">
        <v>46</v>
      </c>
      <c r="D4" s="6">
        <v>21</v>
      </c>
      <c r="F4" s="6">
        <v>24</v>
      </c>
      <c r="G4" s="6">
        <v>26</v>
      </c>
      <c r="H4" s="6">
        <v>25</v>
      </c>
      <c r="I4" s="6">
        <v>28</v>
      </c>
      <c r="J4" s="6">
        <v>27</v>
      </c>
      <c r="K4" s="6">
        <v>24</v>
      </c>
      <c r="L4" s="6">
        <v>26</v>
      </c>
      <c r="M4" s="6">
        <v>23</v>
      </c>
      <c r="O4" s="6">
        <v>27</v>
      </c>
      <c r="P4" s="6">
        <v>27</v>
      </c>
      <c r="R4" s="6">
        <v>28</v>
      </c>
      <c r="S4" s="6">
        <v>23</v>
      </c>
      <c r="T4" s="6">
        <v>24</v>
      </c>
      <c r="Y4" s="36">
        <f t="shared" si="0"/>
        <v>353</v>
      </c>
      <c r="Z4" s="36">
        <f t="shared" si="1"/>
        <v>14</v>
      </c>
      <c r="AA4" s="6">
        <f>SUM(J4,I4,L4,P4,M4,G4,R4,O4)</f>
        <v>212</v>
      </c>
      <c r="AB4" s="17"/>
    </row>
    <row r="5" spans="1:28" ht="11.75" customHeight="1">
      <c r="A5" s="5">
        <v>5</v>
      </c>
      <c r="B5" s="13" t="s">
        <v>25</v>
      </c>
      <c r="C5" s="5" t="s">
        <v>29</v>
      </c>
      <c r="D5" s="6">
        <v>29</v>
      </c>
      <c r="E5" s="6">
        <v>28</v>
      </c>
      <c r="G5" s="6">
        <v>30</v>
      </c>
      <c r="H5" s="6">
        <v>29</v>
      </c>
      <c r="K5" s="6">
        <v>30</v>
      </c>
      <c r="L5" s="6">
        <v>29</v>
      </c>
      <c r="N5" s="6">
        <v>29</v>
      </c>
      <c r="R5" s="6">
        <v>30</v>
      </c>
      <c r="S5" s="6">
        <v>28</v>
      </c>
      <c r="T5" s="6">
        <v>29</v>
      </c>
      <c r="U5" s="6">
        <v>29</v>
      </c>
      <c r="Y5" s="36">
        <f t="shared" si="0"/>
        <v>320</v>
      </c>
      <c r="Z5" s="36">
        <f t="shared" si="1"/>
        <v>11</v>
      </c>
      <c r="AA5" s="6">
        <f>SUM(K5,D5,H5,N5,U5,T5,R5,G5)</f>
        <v>235</v>
      </c>
    </row>
    <row r="6" spans="1:28" ht="11.75" customHeight="1">
      <c r="A6" s="5">
        <v>3</v>
      </c>
      <c r="B6" s="12" t="s">
        <v>68</v>
      </c>
      <c r="C6" s="14" t="s">
        <v>69</v>
      </c>
      <c r="D6" s="6">
        <v>27</v>
      </c>
      <c r="E6" s="6">
        <v>26</v>
      </c>
      <c r="F6" s="6">
        <v>30</v>
      </c>
      <c r="I6" s="6">
        <v>30</v>
      </c>
      <c r="J6" s="6">
        <v>30</v>
      </c>
      <c r="K6" s="6">
        <v>28</v>
      </c>
      <c r="L6" s="6">
        <v>30</v>
      </c>
      <c r="M6" s="6">
        <v>30</v>
      </c>
      <c r="N6" s="6">
        <v>28</v>
      </c>
      <c r="P6" s="6">
        <v>30</v>
      </c>
      <c r="V6" s="6">
        <v>29</v>
      </c>
      <c r="Y6" s="36">
        <f t="shared" si="0"/>
        <v>318</v>
      </c>
      <c r="Z6" s="36">
        <f t="shared" si="1"/>
        <v>11</v>
      </c>
      <c r="AA6" s="6">
        <f>SUM(N6,I6,J6,L6,P6,V6,F6,M6)</f>
        <v>237</v>
      </c>
    </row>
    <row r="7" spans="1:28" ht="11.75" customHeight="1">
      <c r="A7" s="5">
        <v>6</v>
      </c>
      <c r="B7" s="13" t="s">
        <v>3</v>
      </c>
      <c r="C7" s="5" t="s">
        <v>29</v>
      </c>
      <c r="D7" s="6">
        <v>20</v>
      </c>
      <c r="E7" s="6">
        <v>22</v>
      </c>
      <c r="F7" s="6">
        <v>23</v>
      </c>
      <c r="H7" s="6">
        <v>26</v>
      </c>
      <c r="I7" s="6">
        <v>27</v>
      </c>
      <c r="J7" s="6">
        <v>26</v>
      </c>
      <c r="K7" s="6">
        <v>23</v>
      </c>
      <c r="O7" s="6">
        <v>25</v>
      </c>
      <c r="P7" s="6">
        <v>26</v>
      </c>
      <c r="S7" s="6">
        <v>24</v>
      </c>
      <c r="T7" s="6">
        <v>23</v>
      </c>
      <c r="V7" s="6">
        <v>24</v>
      </c>
      <c r="Y7" s="36">
        <f t="shared" si="0"/>
        <v>289</v>
      </c>
      <c r="Z7" s="36">
        <f t="shared" si="1"/>
        <v>12</v>
      </c>
      <c r="AA7" s="6">
        <f>SUM(V7,J7,H7,O7,S7,I7,K7,P7)</f>
        <v>201</v>
      </c>
    </row>
    <row r="8" spans="1:28" ht="11.75" customHeight="1">
      <c r="A8" s="5">
        <v>8</v>
      </c>
      <c r="B8" s="13" t="s">
        <v>82</v>
      </c>
      <c r="C8" s="5" t="s">
        <v>29</v>
      </c>
      <c r="D8" s="6">
        <v>30</v>
      </c>
      <c r="E8" s="6">
        <v>30</v>
      </c>
      <c r="H8" s="6">
        <v>30</v>
      </c>
      <c r="M8" s="6">
        <v>29</v>
      </c>
      <c r="N8" s="6">
        <v>30</v>
      </c>
      <c r="Q8" s="6">
        <v>27</v>
      </c>
      <c r="S8" s="6">
        <v>30</v>
      </c>
      <c r="U8" s="6">
        <v>30</v>
      </c>
      <c r="V8" s="6">
        <v>30</v>
      </c>
      <c r="Y8" s="36">
        <f t="shared" si="0"/>
        <v>266</v>
      </c>
      <c r="Z8" s="36">
        <f t="shared" si="1"/>
        <v>9</v>
      </c>
      <c r="AA8" s="6">
        <f>SUM(U8,M8,H8,S8,E8,D8,V8,N8)</f>
        <v>239</v>
      </c>
      <c r="AB8" s="17"/>
    </row>
    <row r="9" spans="1:28" ht="11.75" customHeight="1">
      <c r="A9" s="5">
        <v>9</v>
      </c>
      <c r="B9" s="13" t="s">
        <v>62</v>
      </c>
      <c r="C9" s="14" t="s">
        <v>46</v>
      </c>
      <c r="E9" s="6">
        <v>21</v>
      </c>
      <c r="F9" s="6">
        <v>22</v>
      </c>
      <c r="G9" s="6">
        <v>25</v>
      </c>
      <c r="I9" s="6">
        <v>22</v>
      </c>
      <c r="K9" s="6">
        <v>19</v>
      </c>
      <c r="L9" s="6">
        <v>24</v>
      </c>
      <c r="M9" s="6">
        <v>21</v>
      </c>
      <c r="O9" s="6">
        <v>24</v>
      </c>
      <c r="P9" s="6">
        <v>23</v>
      </c>
      <c r="T9" s="6">
        <v>20</v>
      </c>
      <c r="U9" s="6">
        <v>24</v>
      </c>
      <c r="V9" s="6">
        <v>20</v>
      </c>
      <c r="Y9" s="36">
        <f t="shared" si="0"/>
        <v>265</v>
      </c>
      <c r="Z9" s="36">
        <f t="shared" si="1"/>
        <v>12</v>
      </c>
      <c r="AA9" s="6">
        <f>SUM(P9,F9,L9,U9,G9,O9,M9,I9)</f>
        <v>185</v>
      </c>
    </row>
    <row r="10" spans="1:28" ht="11.75" customHeight="1">
      <c r="A10" s="5">
        <v>7</v>
      </c>
      <c r="B10" s="12" t="s">
        <v>33</v>
      </c>
      <c r="C10" s="14" t="s">
        <v>31</v>
      </c>
      <c r="D10" s="19"/>
      <c r="E10" s="6">
        <v>23</v>
      </c>
      <c r="I10" s="6">
        <v>26</v>
      </c>
      <c r="J10" s="6">
        <v>29</v>
      </c>
      <c r="L10" s="6">
        <v>28</v>
      </c>
      <c r="M10" s="6">
        <v>28</v>
      </c>
      <c r="N10" s="6">
        <v>26</v>
      </c>
      <c r="Q10" s="6">
        <v>29</v>
      </c>
      <c r="T10" s="6">
        <v>27</v>
      </c>
      <c r="V10" s="6">
        <v>27</v>
      </c>
      <c r="Y10" s="36">
        <f t="shared" si="0"/>
        <v>243</v>
      </c>
      <c r="Z10" s="36">
        <f t="shared" si="1"/>
        <v>9</v>
      </c>
      <c r="AA10" s="6">
        <f>SUM(Q10,I10,M10,V10,N10,T10,J10,L10)</f>
        <v>220</v>
      </c>
    </row>
    <row r="11" spans="1:28" ht="11.75" customHeight="1">
      <c r="A11" s="5">
        <v>12</v>
      </c>
      <c r="B11" s="12" t="s">
        <v>66</v>
      </c>
      <c r="C11" s="14" t="s">
        <v>60</v>
      </c>
      <c r="D11" s="6">
        <v>15</v>
      </c>
      <c r="E11" s="6">
        <v>13</v>
      </c>
      <c r="F11" s="6">
        <v>20</v>
      </c>
      <c r="K11" s="6">
        <v>18</v>
      </c>
      <c r="M11" s="6">
        <v>20</v>
      </c>
      <c r="N11" s="6">
        <v>22</v>
      </c>
      <c r="O11" s="6">
        <v>21</v>
      </c>
      <c r="P11" s="6">
        <v>22</v>
      </c>
      <c r="Q11" s="6">
        <v>25</v>
      </c>
      <c r="U11" s="6">
        <v>21</v>
      </c>
      <c r="V11" s="6">
        <v>17</v>
      </c>
      <c r="Y11" s="36">
        <f t="shared" si="0"/>
        <v>214</v>
      </c>
      <c r="Z11" s="36">
        <f t="shared" si="1"/>
        <v>11</v>
      </c>
      <c r="AA11" s="6">
        <f>SUM(Q11,M11,P11,K11,N11,F11,U11,O11)</f>
        <v>169</v>
      </c>
    </row>
    <row r="12" spans="1:28" ht="11.75" customHeight="1">
      <c r="A12" s="5">
        <v>10</v>
      </c>
      <c r="B12" s="13" t="s">
        <v>74</v>
      </c>
      <c r="C12" s="5" t="s">
        <v>60</v>
      </c>
      <c r="E12" s="6">
        <v>9</v>
      </c>
      <c r="I12" s="6">
        <v>18</v>
      </c>
      <c r="J12" s="6">
        <v>22</v>
      </c>
      <c r="L12" s="6">
        <v>21</v>
      </c>
      <c r="N12" s="6">
        <v>20</v>
      </c>
      <c r="O12" s="6">
        <v>18</v>
      </c>
      <c r="Q12" s="6">
        <v>21</v>
      </c>
      <c r="R12" s="6">
        <v>22</v>
      </c>
      <c r="S12" s="6">
        <v>18</v>
      </c>
      <c r="U12" s="6">
        <v>20</v>
      </c>
      <c r="V12" s="6">
        <v>16</v>
      </c>
      <c r="Y12" s="36">
        <f t="shared" si="0"/>
        <v>205</v>
      </c>
      <c r="Z12" s="36">
        <f t="shared" si="1"/>
        <v>11</v>
      </c>
      <c r="AA12" s="6">
        <f>SUM(Q12,S12,J12,U12,I12,L12,R12,N12)</f>
        <v>162</v>
      </c>
    </row>
    <row r="13" spans="1:28" ht="11.75" customHeight="1">
      <c r="A13" s="5">
        <v>14</v>
      </c>
      <c r="B13" s="13" t="s">
        <v>30</v>
      </c>
      <c r="C13" s="14" t="s">
        <v>29</v>
      </c>
      <c r="E13" s="6">
        <v>29</v>
      </c>
      <c r="F13" s="6">
        <v>28</v>
      </c>
      <c r="K13" s="6">
        <v>29</v>
      </c>
      <c r="O13" s="6">
        <v>30</v>
      </c>
      <c r="P13" s="6">
        <v>28</v>
      </c>
      <c r="S13" s="6">
        <v>29</v>
      </c>
      <c r="T13" s="6">
        <v>30</v>
      </c>
      <c r="Y13" s="36">
        <f t="shared" si="0"/>
        <v>203</v>
      </c>
      <c r="Z13" s="36">
        <f t="shared" si="1"/>
        <v>7</v>
      </c>
    </row>
    <row r="14" spans="1:28" ht="11.75" customHeight="1">
      <c r="A14" s="5">
        <v>11</v>
      </c>
      <c r="B14" s="13" t="s">
        <v>35</v>
      </c>
      <c r="C14" s="14" t="s">
        <v>29</v>
      </c>
      <c r="E14" s="6">
        <v>24</v>
      </c>
      <c r="F14" s="6">
        <v>25</v>
      </c>
      <c r="H14" s="6">
        <v>24</v>
      </c>
      <c r="K14" s="6">
        <v>27</v>
      </c>
      <c r="M14" s="6">
        <v>26</v>
      </c>
      <c r="R14" s="6">
        <v>26</v>
      </c>
      <c r="S14" s="6">
        <v>25</v>
      </c>
      <c r="T14" s="6">
        <v>25</v>
      </c>
      <c r="Y14" s="36">
        <f t="shared" si="0"/>
        <v>202</v>
      </c>
      <c r="Z14" s="36">
        <f t="shared" si="1"/>
        <v>8</v>
      </c>
      <c r="AA14" s="6">
        <f>SUM(T14,H14,E14,S14,F14,K14,R14,M14)</f>
        <v>202</v>
      </c>
    </row>
    <row r="15" spans="1:28" ht="11.75" customHeight="1">
      <c r="A15" s="5">
        <v>13</v>
      </c>
      <c r="B15" s="13" t="s">
        <v>59</v>
      </c>
      <c r="C15" s="5" t="s">
        <v>32</v>
      </c>
      <c r="H15" s="6">
        <v>23</v>
      </c>
      <c r="I15" s="6">
        <v>24</v>
      </c>
      <c r="J15" s="6">
        <v>23</v>
      </c>
      <c r="K15" s="6">
        <v>22</v>
      </c>
      <c r="Q15" s="6">
        <v>23</v>
      </c>
      <c r="R15" s="6">
        <v>24</v>
      </c>
      <c r="S15" s="6">
        <v>21</v>
      </c>
      <c r="T15" s="6">
        <v>17</v>
      </c>
      <c r="U15" s="6">
        <v>22</v>
      </c>
      <c r="Y15" s="36">
        <f t="shared" si="0"/>
        <v>199</v>
      </c>
      <c r="Z15" s="36">
        <f t="shared" si="1"/>
        <v>9</v>
      </c>
      <c r="AA15" s="6">
        <f>SUM(Q15,I15,J15,K15,H15,S15,R15,U15)</f>
        <v>182</v>
      </c>
    </row>
    <row r="16" spans="1:28" ht="12" customHeight="1">
      <c r="A16" s="5">
        <v>15</v>
      </c>
      <c r="B16" s="12" t="s">
        <v>23</v>
      </c>
      <c r="C16" s="14" t="s">
        <v>29</v>
      </c>
      <c r="D16" s="6">
        <v>11</v>
      </c>
      <c r="E16" s="6">
        <v>10</v>
      </c>
      <c r="F16" s="6">
        <v>16</v>
      </c>
      <c r="I16" s="6">
        <v>19</v>
      </c>
      <c r="K16" s="6">
        <v>16</v>
      </c>
      <c r="L16" s="6">
        <v>20</v>
      </c>
      <c r="M16" s="6">
        <v>18</v>
      </c>
      <c r="O16" s="6">
        <v>17</v>
      </c>
      <c r="U16" s="6">
        <v>19</v>
      </c>
      <c r="V16" s="6">
        <v>15</v>
      </c>
      <c r="Y16" s="36">
        <f t="shared" si="0"/>
        <v>161</v>
      </c>
      <c r="Z16" s="36">
        <f t="shared" si="1"/>
        <v>10</v>
      </c>
      <c r="AA16" s="6">
        <f>SUM(O16,I16,L16,U16,K16,V16,F16,M16)</f>
        <v>140</v>
      </c>
    </row>
    <row r="17" spans="1:27" ht="12" customHeight="1">
      <c r="A17" s="5">
        <v>16</v>
      </c>
      <c r="B17" s="13" t="s">
        <v>16</v>
      </c>
      <c r="C17" s="5" t="s">
        <v>29</v>
      </c>
      <c r="D17" s="6">
        <v>16</v>
      </c>
      <c r="E17" s="6">
        <v>14</v>
      </c>
      <c r="F17" s="6">
        <v>19</v>
      </c>
      <c r="J17" s="6">
        <v>25</v>
      </c>
      <c r="O17" s="6">
        <v>20</v>
      </c>
      <c r="P17" s="6">
        <v>21</v>
      </c>
      <c r="Q17" s="6">
        <v>24</v>
      </c>
      <c r="V17" s="6">
        <v>22</v>
      </c>
      <c r="Y17" s="36">
        <f t="shared" si="0"/>
        <v>161</v>
      </c>
      <c r="Z17" s="36">
        <f t="shared" si="1"/>
        <v>8</v>
      </c>
      <c r="AA17" s="6">
        <f>SUM(O17,F17,P17,V17,J17,D17,E17,Q17)</f>
        <v>161</v>
      </c>
    </row>
    <row r="18" spans="1:27" ht="12" customHeight="1">
      <c r="A18" s="5">
        <v>17</v>
      </c>
      <c r="B18" s="13" t="s">
        <v>70</v>
      </c>
      <c r="C18" s="5" t="s">
        <v>60</v>
      </c>
      <c r="D18" s="6">
        <v>18</v>
      </c>
      <c r="E18" s="6">
        <v>16</v>
      </c>
      <c r="G18" s="6">
        <v>23</v>
      </c>
      <c r="K18" s="6">
        <v>20</v>
      </c>
      <c r="M18" s="6">
        <v>22</v>
      </c>
      <c r="N18" s="6">
        <v>24</v>
      </c>
      <c r="O18" s="6">
        <v>26</v>
      </c>
      <c r="Y18" s="36">
        <f t="shared" si="0"/>
        <v>149</v>
      </c>
      <c r="Z18" s="36">
        <f t="shared" si="1"/>
        <v>7</v>
      </c>
    </row>
    <row r="19" spans="1:27" ht="12.75" customHeight="1">
      <c r="A19" s="5">
        <v>18</v>
      </c>
      <c r="B19" s="12" t="s">
        <v>17</v>
      </c>
      <c r="C19" s="14" t="s">
        <v>29</v>
      </c>
      <c r="I19" s="6">
        <v>23</v>
      </c>
      <c r="N19" s="6">
        <v>23</v>
      </c>
      <c r="O19" s="6">
        <v>23</v>
      </c>
      <c r="R19" s="6">
        <v>25</v>
      </c>
      <c r="T19" s="6">
        <v>19</v>
      </c>
      <c r="U19" s="6">
        <v>25</v>
      </c>
      <c r="Y19" s="36">
        <f t="shared" si="0"/>
        <v>138</v>
      </c>
      <c r="Z19" s="36">
        <f t="shared" si="1"/>
        <v>6</v>
      </c>
    </row>
    <row r="20" spans="1:27" ht="12" customHeight="1">
      <c r="A20" s="5">
        <v>19</v>
      </c>
      <c r="B20" t="s">
        <v>91</v>
      </c>
      <c r="C20" s="14" t="s">
        <v>60</v>
      </c>
      <c r="J20" s="6">
        <v>24</v>
      </c>
      <c r="N20" s="6">
        <v>21</v>
      </c>
      <c r="O20" s="6">
        <v>19</v>
      </c>
      <c r="P20" s="6">
        <v>20</v>
      </c>
      <c r="Q20" s="6">
        <v>22</v>
      </c>
      <c r="R20" s="6">
        <v>23</v>
      </c>
      <c r="Y20" s="36">
        <f t="shared" si="0"/>
        <v>129</v>
      </c>
      <c r="Z20" s="36">
        <f t="shared" si="1"/>
        <v>6</v>
      </c>
    </row>
    <row r="21" spans="1:27">
      <c r="A21" s="5">
        <v>20</v>
      </c>
      <c r="B21" s="13" t="s">
        <v>64</v>
      </c>
      <c r="C21" s="5" t="s">
        <v>29</v>
      </c>
      <c r="E21" s="6">
        <v>19</v>
      </c>
      <c r="P21" s="6">
        <v>24</v>
      </c>
      <c r="S21" s="6">
        <v>22</v>
      </c>
      <c r="T21" s="6">
        <v>18</v>
      </c>
      <c r="U21" s="6">
        <v>23</v>
      </c>
      <c r="V21" s="6">
        <v>23</v>
      </c>
      <c r="Y21" s="36">
        <f t="shared" si="0"/>
        <v>129</v>
      </c>
      <c r="Z21" s="36">
        <f t="shared" si="1"/>
        <v>6</v>
      </c>
      <c r="AA21" s="60"/>
    </row>
    <row r="22" spans="1:27">
      <c r="A22" s="5">
        <v>21</v>
      </c>
      <c r="B22" s="13" t="s">
        <v>24</v>
      </c>
      <c r="C22" s="5" t="s">
        <v>29</v>
      </c>
      <c r="D22" s="6">
        <v>23</v>
      </c>
      <c r="G22" s="6">
        <v>27</v>
      </c>
      <c r="K22" s="6">
        <v>26</v>
      </c>
      <c r="M22" s="6">
        <v>24</v>
      </c>
      <c r="O22" s="6">
        <v>28</v>
      </c>
      <c r="Y22" s="36">
        <f t="shared" si="0"/>
        <v>128</v>
      </c>
      <c r="Z22" s="36">
        <f t="shared" si="1"/>
        <v>5</v>
      </c>
    </row>
    <row r="23" spans="1:27">
      <c r="A23" s="5">
        <v>24</v>
      </c>
      <c r="B23" s="12" t="s">
        <v>88</v>
      </c>
      <c r="C23" s="14" t="s">
        <v>29</v>
      </c>
      <c r="E23" s="6">
        <v>17</v>
      </c>
      <c r="L23" s="6">
        <v>25</v>
      </c>
      <c r="O23" s="6">
        <v>22</v>
      </c>
      <c r="P23" s="6">
        <v>25</v>
      </c>
      <c r="Q23" s="6">
        <v>28</v>
      </c>
      <c r="Y23" s="36">
        <f t="shared" si="0"/>
        <v>117</v>
      </c>
      <c r="Z23" s="36">
        <f t="shared" si="1"/>
        <v>5</v>
      </c>
    </row>
    <row r="24" spans="1:27">
      <c r="A24" s="5">
        <v>22</v>
      </c>
      <c r="B24" s="13" t="s">
        <v>72</v>
      </c>
      <c r="C24" s="5" t="s">
        <v>29</v>
      </c>
      <c r="E24" s="6">
        <v>15</v>
      </c>
      <c r="F24" s="6">
        <v>21</v>
      </c>
      <c r="I24" s="6">
        <v>21</v>
      </c>
      <c r="L24" s="6">
        <v>23</v>
      </c>
      <c r="Y24" s="36">
        <f t="shared" si="0"/>
        <v>80</v>
      </c>
      <c r="Z24" s="36">
        <f t="shared" si="1"/>
        <v>4</v>
      </c>
    </row>
    <row r="25" spans="1:27">
      <c r="A25" s="5">
        <v>23</v>
      </c>
      <c r="B25" s="13" t="s">
        <v>83</v>
      </c>
      <c r="C25" s="5" t="s">
        <v>46</v>
      </c>
      <c r="D25" s="6">
        <v>24</v>
      </c>
      <c r="E25" s="6">
        <v>27</v>
      </c>
      <c r="F25" s="6">
        <v>29</v>
      </c>
      <c r="Y25" s="36">
        <f t="shared" si="0"/>
        <v>80</v>
      </c>
      <c r="Z25" s="36">
        <f t="shared" si="1"/>
        <v>3</v>
      </c>
    </row>
    <row r="26" spans="1:27">
      <c r="A26" s="5">
        <v>29</v>
      </c>
      <c r="B26" s="13" t="s">
        <v>90</v>
      </c>
      <c r="C26" s="5" t="s">
        <v>29</v>
      </c>
      <c r="I26" s="6">
        <v>25</v>
      </c>
      <c r="T26" s="6">
        <v>22</v>
      </c>
      <c r="U26" s="6">
        <v>26</v>
      </c>
      <c r="Y26" s="36">
        <f t="shared" si="0"/>
        <v>73</v>
      </c>
      <c r="Z26" s="36">
        <f t="shared" si="1"/>
        <v>3</v>
      </c>
      <c r="AA26" s="36"/>
    </row>
    <row r="27" spans="1:27">
      <c r="A27" s="5">
        <v>25</v>
      </c>
      <c r="B27" s="13" t="s">
        <v>63</v>
      </c>
      <c r="C27" s="14" t="s">
        <v>60</v>
      </c>
      <c r="D27" s="6">
        <v>13</v>
      </c>
      <c r="F27" s="6">
        <v>18</v>
      </c>
      <c r="I27" s="6">
        <v>20</v>
      </c>
      <c r="V27" s="6">
        <v>14</v>
      </c>
      <c r="Y27" s="36">
        <f t="shared" si="0"/>
        <v>65</v>
      </c>
      <c r="Z27" s="36">
        <f t="shared" si="1"/>
        <v>4</v>
      </c>
      <c r="AA27" s="36"/>
    </row>
    <row r="28" spans="1:27">
      <c r="A28" s="5">
        <v>26</v>
      </c>
      <c r="B28" s="12" t="s">
        <v>43</v>
      </c>
      <c r="C28" s="14" t="s">
        <v>29</v>
      </c>
      <c r="D28" s="19">
        <v>17</v>
      </c>
      <c r="Q28" s="6">
        <v>26</v>
      </c>
      <c r="T28" s="6">
        <v>21</v>
      </c>
      <c r="Y28" s="36">
        <f t="shared" si="0"/>
        <v>64</v>
      </c>
      <c r="Z28" s="36">
        <f t="shared" si="1"/>
        <v>3</v>
      </c>
      <c r="AA28" s="36"/>
    </row>
    <row r="29" spans="1:27">
      <c r="A29" s="5">
        <v>28</v>
      </c>
      <c r="B29" s="12" t="s">
        <v>45</v>
      </c>
      <c r="C29" s="14" t="s">
        <v>29</v>
      </c>
      <c r="E29" s="6">
        <v>18</v>
      </c>
      <c r="K29" s="6">
        <v>21</v>
      </c>
      <c r="V29" s="6">
        <v>21</v>
      </c>
      <c r="Y29" s="36">
        <f t="shared" si="0"/>
        <v>60</v>
      </c>
      <c r="Z29" s="36">
        <f t="shared" si="1"/>
        <v>3</v>
      </c>
      <c r="AA29" s="36"/>
    </row>
    <row r="30" spans="1:27">
      <c r="A30" s="5">
        <v>35</v>
      </c>
      <c r="B30" s="13" t="s">
        <v>87</v>
      </c>
      <c r="C30" s="5" t="s">
        <v>29</v>
      </c>
      <c r="D30" s="6">
        <v>10</v>
      </c>
      <c r="F30" s="6">
        <v>14</v>
      </c>
      <c r="K30" s="6">
        <v>15</v>
      </c>
      <c r="V30" s="6">
        <v>12</v>
      </c>
      <c r="Y30" s="36">
        <f t="shared" si="0"/>
        <v>51</v>
      </c>
      <c r="Z30" s="36">
        <f t="shared" si="1"/>
        <v>4</v>
      </c>
      <c r="AA30" s="36"/>
    </row>
    <row r="31" spans="1:27">
      <c r="A31" s="5">
        <v>30</v>
      </c>
      <c r="B31" t="s">
        <v>92</v>
      </c>
      <c r="C31" s="14" t="s">
        <v>31</v>
      </c>
      <c r="L31" s="6">
        <v>19</v>
      </c>
      <c r="P31" s="6">
        <v>19</v>
      </c>
      <c r="V31" s="6">
        <v>13</v>
      </c>
      <c r="Y31" s="36">
        <f t="shared" si="0"/>
        <v>51</v>
      </c>
      <c r="Z31" s="36">
        <f t="shared" si="1"/>
        <v>3</v>
      </c>
      <c r="AA31" s="36"/>
    </row>
    <row r="32" spans="1:27">
      <c r="A32" s="5">
        <v>31</v>
      </c>
      <c r="B32" s="13" t="s">
        <v>67</v>
      </c>
      <c r="C32" s="5" t="s">
        <v>42</v>
      </c>
      <c r="E32" s="6">
        <v>12</v>
      </c>
      <c r="K32" s="6">
        <v>17</v>
      </c>
      <c r="M32" s="6">
        <v>19</v>
      </c>
      <c r="Y32" s="36">
        <f t="shared" si="0"/>
        <v>48</v>
      </c>
      <c r="Z32" s="36">
        <f t="shared" si="1"/>
        <v>3</v>
      </c>
      <c r="AA32" s="36"/>
    </row>
    <row r="33" spans="1:27">
      <c r="A33" s="5">
        <v>32</v>
      </c>
      <c r="B33" s="12" t="s">
        <v>85</v>
      </c>
      <c r="C33" s="14" t="s">
        <v>29</v>
      </c>
      <c r="D33" s="6">
        <v>14</v>
      </c>
      <c r="F33" s="6">
        <v>15</v>
      </c>
      <c r="S33" s="6">
        <v>19</v>
      </c>
      <c r="Y33" s="36">
        <f t="shared" si="0"/>
        <v>48</v>
      </c>
      <c r="Z33" s="36">
        <f t="shared" si="1"/>
        <v>3</v>
      </c>
      <c r="AA33" s="36"/>
    </row>
    <row r="34" spans="1:27">
      <c r="A34" s="5">
        <v>33</v>
      </c>
      <c r="B34" s="12" t="s">
        <v>41</v>
      </c>
      <c r="C34" s="14" t="s">
        <v>31</v>
      </c>
      <c r="E34" s="6">
        <v>20</v>
      </c>
      <c r="V34" s="6">
        <v>25</v>
      </c>
      <c r="Y34" s="36">
        <f t="shared" si="0"/>
        <v>45</v>
      </c>
      <c r="Z34" s="36">
        <f t="shared" si="1"/>
        <v>2</v>
      </c>
      <c r="AA34" s="36"/>
    </row>
    <row r="35" spans="1:27">
      <c r="A35" s="5">
        <v>34</v>
      </c>
      <c r="B35" s="12" t="s">
        <v>96</v>
      </c>
      <c r="C35" s="14" t="s">
        <v>31</v>
      </c>
      <c r="S35" s="6">
        <v>20</v>
      </c>
      <c r="V35" s="6">
        <v>19</v>
      </c>
      <c r="Y35" s="36">
        <f t="shared" si="0"/>
        <v>39</v>
      </c>
      <c r="Z35" s="36">
        <f t="shared" si="1"/>
        <v>2</v>
      </c>
      <c r="AA35" s="36"/>
    </row>
    <row r="36" spans="1:27">
      <c r="A36" s="5">
        <v>36</v>
      </c>
      <c r="B36" s="13" t="s">
        <v>26</v>
      </c>
      <c r="C36" s="5" t="s">
        <v>29</v>
      </c>
      <c r="D36" s="19">
        <v>19</v>
      </c>
      <c r="F36" s="6">
        <v>17</v>
      </c>
      <c r="Y36" s="36">
        <f t="shared" si="0"/>
        <v>36</v>
      </c>
      <c r="Z36" s="36">
        <f t="shared" si="1"/>
        <v>2</v>
      </c>
      <c r="AA36" s="36"/>
    </row>
    <row r="37" spans="1:27">
      <c r="A37" s="5">
        <v>37</v>
      </c>
      <c r="B37" s="13" t="s">
        <v>58</v>
      </c>
      <c r="C37" s="14" t="s">
        <v>29</v>
      </c>
      <c r="D37" s="19">
        <v>28</v>
      </c>
      <c r="Y37" s="36">
        <f t="shared" si="0"/>
        <v>28</v>
      </c>
      <c r="Z37" s="36">
        <f t="shared" si="1"/>
        <v>1</v>
      </c>
      <c r="AA37" s="36"/>
    </row>
    <row r="38" spans="1:27">
      <c r="A38" s="5">
        <v>39</v>
      </c>
      <c r="B38" s="13" t="s">
        <v>71</v>
      </c>
      <c r="C38" s="14" t="s">
        <v>46</v>
      </c>
      <c r="M38" s="6">
        <v>25</v>
      </c>
      <c r="Y38" s="36">
        <f t="shared" si="0"/>
        <v>25</v>
      </c>
      <c r="Z38" s="36">
        <f t="shared" si="1"/>
        <v>1</v>
      </c>
      <c r="AA38" s="36"/>
    </row>
    <row r="39" spans="1:27">
      <c r="A39" s="5">
        <v>40</v>
      </c>
      <c r="B39" s="12" t="s">
        <v>89</v>
      </c>
      <c r="C39" s="14" t="s">
        <v>29</v>
      </c>
      <c r="G39" s="6">
        <v>24</v>
      </c>
      <c r="Y39" s="36">
        <f t="shared" si="0"/>
        <v>24</v>
      </c>
      <c r="Z39" s="36">
        <f t="shared" si="1"/>
        <v>1</v>
      </c>
      <c r="AA39" s="36"/>
    </row>
    <row r="40" spans="1:27">
      <c r="A40" s="5">
        <v>41</v>
      </c>
      <c r="B40" s="12" t="s">
        <v>86</v>
      </c>
      <c r="C40" s="14" t="s">
        <v>29</v>
      </c>
      <c r="D40" s="6">
        <v>12</v>
      </c>
      <c r="E40" s="6">
        <v>11</v>
      </c>
      <c r="Y40" s="36">
        <f t="shared" si="0"/>
        <v>23</v>
      </c>
      <c r="Z40" s="36">
        <f t="shared" si="1"/>
        <v>2</v>
      </c>
      <c r="AA40" s="36"/>
    </row>
    <row r="41" spans="1:27">
      <c r="A41" s="5">
        <v>42</v>
      </c>
      <c r="B41" s="13" t="s">
        <v>40</v>
      </c>
      <c r="C41" s="14" t="s">
        <v>29</v>
      </c>
      <c r="L41" s="6">
        <v>22</v>
      </c>
      <c r="Y41" s="36">
        <f t="shared" si="0"/>
        <v>22</v>
      </c>
      <c r="Z41" s="36">
        <f t="shared" si="1"/>
        <v>1</v>
      </c>
      <c r="AA41" s="36"/>
    </row>
    <row r="42" spans="1:27">
      <c r="A42" s="5">
        <v>43</v>
      </c>
      <c r="B42" s="13" t="s">
        <v>84</v>
      </c>
      <c r="C42" s="14" t="s">
        <v>29</v>
      </c>
      <c r="D42" s="6">
        <v>22</v>
      </c>
      <c r="Y42" s="56">
        <f t="shared" si="0"/>
        <v>22</v>
      </c>
      <c r="Z42" s="56">
        <f t="shared" si="1"/>
        <v>1</v>
      </c>
      <c r="AA42" s="56"/>
    </row>
    <row r="43" spans="1:27">
      <c r="A43" s="5">
        <v>43</v>
      </c>
      <c r="B43" s="12" t="s">
        <v>100</v>
      </c>
      <c r="C43" s="14" t="s">
        <v>46</v>
      </c>
      <c r="V43" s="6">
        <v>18</v>
      </c>
      <c r="Y43" s="60">
        <f t="shared" si="0"/>
        <v>18</v>
      </c>
      <c r="Z43" s="60">
        <f t="shared" si="1"/>
        <v>1</v>
      </c>
      <c r="AA43" s="60"/>
    </row>
    <row r="45" spans="1:27">
      <c r="A45" s="7" t="s">
        <v>28</v>
      </c>
    </row>
  </sheetData>
  <sortState ref="B1:AA43">
    <sortCondition descending="1" ref="Y1:Y43"/>
  </sortState>
  <phoneticPr fontId="1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X85"/>
  <sheetViews>
    <sheetView tabSelected="1" topLeftCell="A28" workbookViewId="0">
      <selection activeCell="D74" sqref="D74"/>
    </sheetView>
  </sheetViews>
  <sheetFormatPr baseColWidth="10" defaultColWidth="8.83203125" defaultRowHeight="12"/>
  <cols>
    <col min="1" max="1" width="8.83203125" style="5"/>
    <col min="2" max="2" width="23.5" style="8" customWidth="1"/>
    <col min="3" max="3" width="18.33203125" style="6" customWidth="1"/>
    <col min="4" max="5" width="7.6640625" style="6" customWidth="1"/>
    <col min="6" max="6" width="8.83203125" style="6"/>
    <col min="7" max="7" width="17.1640625" style="8" customWidth="1"/>
    <col min="8" max="8" width="23.5" style="8" customWidth="1"/>
    <col min="9" max="9" width="13.1640625" style="6" customWidth="1"/>
    <col min="10" max="10" width="11" style="8" customWidth="1"/>
    <col min="11" max="11" width="7.33203125" style="6" bestFit="1" customWidth="1"/>
    <col min="12" max="12" width="8.83203125" style="8"/>
    <col min="13" max="13" width="15.6640625" style="8" customWidth="1"/>
    <col min="14" max="14" width="22.6640625" style="8" customWidth="1"/>
    <col min="15" max="15" width="20" style="6" customWidth="1"/>
    <col min="16" max="16" width="17.5" style="6" bestFit="1" customWidth="1"/>
    <col min="17" max="17" width="9.6640625" style="6" bestFit="1" customWidth="1"/>
    <col min="18" max="18" width="17.33203125" style="6" customWidth="1"/>
    <col min="19" max="19" width="13.1640625" style="6" bestFit="1" customWidth="1"/>
    <col min="20" max="20" width="16.83203125" style="6" customWidth="1"/>
    <col min="21" max="21" width="13.1640625" style="6" bestFit="1" customWidth="1"/>
    <col min="22" max="22" width="13.1640625" style="6" customWidth="1"/>
    <col min="23" max="23" width="10.1640625" style="6" bestFit="1" customWidth="1"/>
    <col min="24" max="24" width="15.5" style="6" bestFit="1" customWidth="1"/>
    <col min="25" max="16384" width="8.83203125" style="8"/>
  </cols>
  <sheetData>
    <row r="1" spans="1:19">
      <c r="A1" s="64" t="s">
        <v>19</v>
      </c>
      <c r="B1" s="64"/>
      <c r="C1" s="64"/>
      <c r="D1" s="64"/>
      <c r="E1" s="20"/>
      <c r="F1" s="20"/>
      <c r="G1" s="64" t="s">
        <v>18</v>
      </c>
      <c r="H1" s="64"/>
      <c r="I1" s="64"/>
      <c r="J1" s="64"/>
      <c r="K1" s="20"/>
      <c r="L1" s="3"/>
      <c r="M1" s="64" t="s">
        <v>20</v>
      </c>
      <c r="N1" s="64"/>
      <c r="O1" s="64"/>
      <c r="P1" s="37"/>
      <c r="Q1" s="64" t="s">
        <v>21</v>
      </c>
      <c r="R1" s="64"/>
      <c r="S1" s="64"/>
    </row>
    <row r="3" spans="1:19" ht="12" customHeight="1">
      <c r="A3" s="2" t="s">
        <v>2</v>
      </c>
      <c r="B3" s="3" t="s">
        <v>0</v>
      </c>
      <c r="C3" s="2" t="s">
        <v>1</v>
      </c>
      <c r="D3" s="20" t="s">
        <v>5</v>
      </c>
      <c r="E3" s="20" t="s">
        <v>14</v>
      </c>
      <c r="G3" s="2" t="s">
        <v>2</v>
      </c>
      <c r="H3" s="3" t="s">
        <v>0</v>
      </c>
      <c r="I3" s="46" t="s">
        <v>1</v>
      </c>
      <c r="J3" s="20" t="s">
        <v>99</v>
      </c>
      <c r="M3" s="2" t="s">
        <v>2</v>
      </c>
      <c r="N3" s="3" t="s">
        <v>0</v>
      </c>
      <c r="O3" s="59" t="s">
        <v>99</v>
      </c>
      <c r="Q3" s="37" t="s">
        <v>2</v>
      </c>
      <c r="R3" s="37" t="s">
        <v>0</v>
      </c>
      <c r="S3" s="57" t="s">
        <v>99</v>
      </c>
    </row>
    <row r="4" spans="1:19" ht="11.75" customHeight="1">
      <c r="A4" s="2">
        <v>1</v>
      </c>
      <c r="B4" s="12" t="s">
        <v>4</v>
      </c>
      <c r="C4" s="14" t="s">
        <v>29</v>
      </c>
      <c r="D4" s="60">
        <v>431</v>
      </c>
      <c r="E4" s="60">
        <v>16</v>
      </c>
      <c r="F4" s="5"/>
      <c r="G4" s="2">
        <v>1</v>
      </c>
      <c r="H4" s="30" t="s">
        <v>82</v>
      </c>
      <c r="I4" s="5" t="s">
        <v>29</v>
      </c>
      <c r="J4" s="6">
        <v>239</v>
      </c>
      <c r="K4" s="8"/>
      <c r="M4" s="5">
        <v>1</v>
      </c>
      <c r="N4" s="13" t="s">
        <v>82</v>
      </c>
      <c r="O4" s="6">
        <v>239</v>
      </c>
      <c r="Q4" s="57">
        <v>1</v>
      </c>
      <c r="R4" s="30" t="s">
        <v>59</v>
      </c>
      <c r="S4" s="57">
        <v>182</v>
      </c>
    </row>
    <row r="5" spans="1:19" ht="11.75" customHeight="1">
      <c r="A5" s="5">
        <v>2</v>
      </c>
      <c r="B5" s="13" t="s">
        <v>73</v>
      </c>
      <c r="C5" s="5" t="s">
        <v>29</v>
      </c>
      <c r="D5" s="60">
        <v>358</v>
      </c>
      <c r="E5" s="60">
        <v>13</v>
      </c>
      <c r="F5" s="5"/>
      <c r="G5" s="5">
        <v>2</v>
      </c>
      <c r="H5" s="12" t="s">
        <v>68</v>
      </c>
      <c r="I5" s="14" t="s">
        <v>69</v>
      </c>
      <c r="J5" s="6">
        <v>237</v>
      </c>
      <c r="K5" s="8"/>
      <c r="M5" s="5">
        <v>2</v>
      </c>
      <c r="N5" s="13" t="s">
        <v>25</v>
      </c>
      <c r="O5" s="6">
        <v>235</v>
      </c>
      <c r="Q5" s="6">
        <v>2</v>
      </c>
      <c r="R5" s="12" t="s">
        <v>66</v>
      </c>
      <c r="S5" s="6">
        <v>169</v>
      </c>
    </row>
    <row r="6" spans="1:19" ht="11.75" customHeight="1">
      <c r="A6" s="5">
        <v>3</v>
      </c>
      <c r="B6" s="13" t="s">
        <v>38</v>
      </c>
      <c r="C6" s="5" t="s">
        <v>46</v>
      </c>
      <c r="D6" s="60">
        <v>353</v>
      </c>
      <c r="E6" s="60">
        <v>14</v>
      </c>
      <c r="F6" s="5"/>
      <c r="G6" s="5">
        <v>3</v>
      </c>
      <c r="H6" s="13" t="s">
        <v>25</v>
      </c>
      <c r="I6" s="5" t="s">
        <v>29</v>
      </c>
      <c r="J6" s="6">
        <v>235</v>
      </c>
      <c r="K6" s="8"/>
      <c r="M6" s="2">
        <v>3</v>
      </c>
      <c r="N6" s="31" t="s">
        <v>4</v>
      </c>
      <c r="O6" s="6">
        <v>222</v>
      </c>
      <c r="Q6" s="6">
        <v>3</v>
      </c>
      <c r="R6" s="13" t="s">
        <v>74</v>
      </c>
      <c r="S6" s="6">
        <v>162</v>
      </c>
    </row>
    <row r="7" spans="1:19" ht="11.75" customHeight="1">
      <c r="A7" s="5">
        <v>4</v>
      </c>
      <c r="B7" s="13" t="s">
        <v>25</v>
      </c>
      <c r="C7" s="5" t="s">
        <v>29</v>
      </c>
      <c r="D7" s="60">
        <v>320</v>
      </c>
      <c r="E7" s="60">
        <v>11</v>
      </c>
      <c r="F7" s="5"/>
      <c r="G7" s="5">
        <v>4</v>
      </c>
      <c r="H7" s="13" t="s">
        <v>73</v>
      </c>
      <c r="I7" s="5" t="s">
        <v>29</v>
      </c>
      <c r="J7" s="6">
        <v>229</v>
      </c>
      <c r="K7" s="8"/>
      <c r="M7" s="5">
        <v>4</v>
      </c>
      <c r="N7" s="13" t="s">
        <v>38</v>
      </c>
      <c r="O7" s="6">
        <v>212</v>
      </c>
      <c r="R7" s="13"/>
    </row>
    <row r="8" spans="1:19" ht="11.75" customHeight="1">
      <c r="A8" s="5">
        <v>5</v>
      </c>
      <c r="B8" s="12" t="s">
        <v>68</v>
      </c>
      <c r="C8" s="14" t="s">
        <v>102</v>
      </c>
      <c r="D8" s="60">
        <v>318</v>
      </c>
      <c r="E8" s="60">
        <v>11</v>
      </c>
      <c r="F8" s="5"/>
      <c r="G8" s="5">
        <v>5</v>
      </c>
      <c r="H8" s="12" t="s">
        <v>4</v>
      </c>
      <c r="I8" s="14" t="s">
        <v>29</v>
      </c>
      <c r="J8" s="6">
        <v>222</v>
      </c>
      <c r="K8" s="8"/>
      <c r="M8" s="5">
        <v>5</v>
      </c>
      <c r="N8" s="13" t="s">
        <v>35</v>
      </c>
      <c r="O8" s="6">
        <v>202</v>
      </c>
      <c r="R8" s="12"/>
    </row>
    <row r="9" spans="1:19" ht="11.75" customHeight="1">
      <c r="A9" s="5">
        <v>6</v>
      </c>
      <c r="B9" s="13" t="s">
        <v>3</v>
      </c>
      <c r="C9" s="5" t="s">
        <v>29</v>
      </c>
      <c r="D9" s="60">
        <v>289</v>
      </c>
      <c r="E9" s="60">
        <v>12</v>
      </c>
      <c r="F9" s="5"/>
      <c r="G9" s="5">
        <v>6</v>
      </c>
      <c r="H9" s="12" t="s">
        <v>33</v>
      </c>
      <c r="I9" s="14" t="s">
        <v>31</v>
      </c>
      <c r="J9" s="6">
        <v>220</v>
      </c>
      <c r="K9" s="8"/>
      <c r="M9" s="5">
        <v>6</v>
      </c>
      <c r="N9" s="13" t="s">
        <v>3</v>
      </c>
      <c r="O9" s="6">
        <v>201</v>
      </c>
    </row>
    <row r="10" spans="1:19" ht="11.75" customHeight="1">
      <c r="A10" s="5">
        <v>7</v>
      </c>
      <c r="B10" s="13" t="s">
        <v>82</v>
      </c>
      <c r="C10" s="5" t="s">
        <v>29</v>
      </c>
      <c r="D10" s="60">
        <v>266</v>
      </c>
      <c r="E10" s="60">
        <v>9</v>
      </c>
      <c r="F10" s="5"/>
      <c r="G10" s="5">
        <v>7</v>
      </c>
      <c r="H10" s="13" t="s">
        <v>38</v>
      </c>
      <c r="I10" s="5" t="s">
        <v>46</v>
      </c>
      <c r="J10" s="6">
        <v>212</v>
      </c>
      <c r="K10" s="8"/>
      <c r="M10" s="5">
        <v>7</v>
      </c>
      <c r="N10" s="13" t="s">
        <v>16</v>
      </c>
      <c r="O10" s="6">
        <v>161</v>
      </c>
    </row>
    <row r="11" spans="1:19" ht="11.75" customHeight="1">
      <c r="A11" s="5">
        <v>8</v>
      </c>
      <c r="B11" s="13" t="s">
        <v>62</v>
      </c>
      <c r="C11" s="14" t="s">
        <v>46</v>
      </c>
      <c r="D11" s="60">
        <v>265</v>
      </c>
      <c r="E11" s="60">
        <v>12</v>
      </c>
      <c r="F11" s="5"/>
      <c r="G11" s="5">
        <v>8</v>
      </c>
      <c r="H11" s="13" t="s">
        <v>35</v>
      </c>
      <c r="I11" s="14" t="s">
        <v>29</v>
      </c>
      <c r="J11" s="6">
        <v>202</v>
      </c>
      <c r="K11" s="8"/>
      <c r="M11" s="5">
        <v>8</v>
      </c>
      <c r="N11" s="12" t="s">
        <v>23</v>
      </c>
      <c r="O11" s="6">
        <v>140</v>
      </c>
    </row>
    <row r="12" spans="1:19" ht="11.75" customHeight="1">
      <c r="A12" s="5">
        <v>9</v>
      </c>
      <c r="B12" s="12" t="s">
        <v>33</v>
      </c>
      <c r="C12" s="14" t="s">
        <v>102</v>
      </c>
      <c r="D12" s="60">
        <v>243</v>
      </c>
      <c r="E12" s="60">
        <v>9</v>
      </c>
      <c r="F12" s="5"/>
      <c r="G12" s="5">
        <v>9</v>
      </c>
      <c r="H12" s="13" t="s">
        <v>3</v>
      </c>
      <c r="I12" s="5" t="s">
        <v>29</v>
      </c>
      <c r="J12" s="6">
        <v>201</v>
      </c>
      <c r="K12" s="8"/>
      <c r="M12" s="5"/>
      <c r="N12" s="13"/>
      <c r="P12" s="37"/>
    </row>
    <row r="13" spans="1:19" ht="11.75" customHeight="1">
      <c r="A13" s="5">
        <v>10</v>
      </c>
      <c r="B13" s="12" t="s">
        <v>66</v>
      </c>
      <c r="C13" s="14" t="s">
        <v>60</v>
      </c>
      <c r="D13" s="60">
        <v>214</v>
      </c>
      <c r="E13" s="60">
        <v>11</v>
      </c>
      <c r="F13" s="5" t="s">
        <v>95</v>
      </c>
      <c r="G13" s="5">
        <v>10</v>
      </c>
      <c r="H13" s="13" t="s">
        <v>62</v>
      </c>
      <c r="I13" s="14" t="s">
        <v>46</v>
      </c>
      <c r="J13" s="6">
        <v>185</v>
      </c>
      <c r="K13" s="8"/>
      <c r="M13" s="5"/>
      <c r="N13" s="13"/>
      <c r="P13" s="37"/>
    </row>
    <row r="14" spans="1:19" ht="11.75" customHeight="1">
      <c r="A14" s="5">
        <v>11</v>
      </c>
      <c r="B14" s="13" t="s">
        <v>74</v>
      </c>
      <c r="C14" s="5" t="s">
        <v>60</v>
      </c>
      <c r="D14" s="60">
        <v>205</v>
      </c>
      <c r="E14" s="60">
        <v>11</v>
      </c>
      <c r="F14" s="5"/>
      <c r="G14" s="5">
        <v>11</v>
      </c>
      <c r="H14" s="13" t="s">
        <v>59</v>
      </c>
      <c r="I14" s="5" t="s">
        <v>32</v>
      </c>
      <c r="J14" s="6">
        <v>182</v>
      </c>
      <c r="K14" s="8"/>
      <c r="M14" s="5"/>
      <c r="N14" s="12"/>
      <c r="P14" s="37"/>
    </row>
    <row r="15" spans="1:19" ht="11.75" customHeight="1">
      <c r="A15" s="5">
        <v>12</v>
      </c>
      <c r="B15" s="13" t="s">
        <v>30</v>
      </c>
      <c r="C15" s="14" t="s">
        <v>29</v>
      </c>
      <c r="D15" s="60">
        <v>203</v>
      </c>
      <c r="E15" s="60">
        <v>7</v>
      </c>
      <c r="F15" s="5"/>
      <c r="G15" s="5">
        <v>12</v>
      </c>
      <c r="H15" s="12" t="s">
        <v>66</v>
      </c>
      <c r="I15" s="14" t="s">
        <v>60</v>
      </c>
      <c r="J15" s="6">
        <v>169</v>
      </c>
      <c r="K15" s="8"/>
      <c r="M15" s="5"/>
      <c r="N15" s="13"/>
      <c r="P15" s="37"/>
    </row>
    <row r="16" spans="1:19" ht="11.75" customHeight="1">
      <c r="A16" s="5">
        <v>13</v>
      </c>
      <c r="B16" s="13" t="s">
        <v>35</v>
      </c>
      <c r="C16" s="14" t="s">
        <v>29</v>
      </c>
      <c r="D16" s="60">
        <v>202</v>
      </c>
      <c r="E16" s="60">
        <v>8</v>
      </c>
      <c r="F16" s="5"/>
      <c r="G16" s="5">
        <v>13</v>
      </c>
      <c r="H16" s="13" t="s">
        <v>74</v>
      </c>
      <c r="I16" s="5" t="s">
        <v>60</v>
      </c>
      <c r="J16" s="6">
        <v>162</v>
      </c>
      <c r="K16" s="8"/>
      <c r="M16" s="5"/>
      <c r="N16" s="12"/>
      <c r="P16" s="37"/>
    </row>
    <row r="17" spans="1:22" ht="11.75" customHeight="1">
      <c r="A17" s="5">
        <v>14</v>
      </c>
      <c r="B17" s="13" t="s">
        <v>59</v>
      </c>
      <c r="C17" s="5" t="s">
        <v>32</v>
      </c>
      <c r="D17" s="60">
        <v>199</v>
      </c>
      <c r="E17" s="60">
        <v>9</v>
      </c>
      <c r="F17" s="5"/>
      <c r="G17" s="5">
        <v>14</v>
      </c>
      <c r="H17" s="13" t="s">
        <v>16</v>
      </c>
      <c r="I17" s="5" t="s">
        <v>29</v>
      </c>
      <c r="J17" s="6">
        <v>161</v>
      </c>
      <c r="K17" s="8"/>
      <c r="M17" s="5"/>
      <c r="N17" s="12"/>
      <c r="P17" s="37"/>
    </row>
    <row r="18" spans="1:22" ht="11.75" customHeight="1">
      <c r="A18" s="5">
        <v>15</v>
      </c>
      <c r="B18" s="12" t="s">
        <v>23</v>
      </c>
      <c r="C18" s="14" t="s">
        <v>29</v>
      </c>
      <c r="D18" s="60">
        <v>161</v>
      </c>
      <c r="E18" s="60">
        <v>10</v>
      </c>
      <c r="F18" s="5"/>
      <c r="G18" s="5">
        <v>15</v>
      </c>
      <c r="H18" s="12" t="s">
        <v>23</v>
      </c>
      <c r="I18" s="14" t="s">
        <v>29</v>
      </c>
      <c r="J18" s="6">
        <v>140</v>
      </c>
      <c r="K18" s="8"/>
      <c r="M18" s="5"/>
      <c r="N18" s="13"/>
      <c r="P18" s="37"/>
    </row>
    <row r="19" spans="1:22" ht="11.75" customHeight="1">
      <c r="A19" s="5">
        <v>16</v>
      </c>
      <c r="B19" s="13" t="s">
        <v>16</v>
      </c>
      <c r="C19" s="5" t="s">
        <v>29</v>
      </c>
      <c r="D19" s="60">
        <v>161</v>
      </c>
      <c r="E19" s="60">
        <v>8</v>
      </c>
      <c r="F19" s="5"/>
      <c r="G19" s="5"/>
      <c r="K19" s="8"/>
      <c r="L19" s="5"/>
      <c r="M19" s="5"/>
      <c r="N19" s="13"/>
      <c r="O19" s="46"/>
    </row>
    <row r="20" spans="1:22" ht="11.75" customHeight="1">
      <c r="A20" s="5">
        <v>17</v>
      </c>
      <c r="B20" s="13" t="s">
        <v>70</v>
      </c>
      <c r="C20" s="5" t="s">
        <v>60</v>
      </c>
      <c r="D20" s="60">
        <v>149</v>
      </c>
      <c r="E20" s="60">
        <v>7</v>
      </c>
      <c r="F20" s="5"/>
      <c r="G20" s="5"/>
      <c r="H20" s="12"/>
      <c r="I20" s="14"/>
      <c r="J20" s="6"/>
      <c r="K20" s="8"/>
      <c r="L20" s="5"/>
      <c r="M20" s="5"/>
      <c r="N20" s="13"/>
      <c r="O20" s="46"/>
    </row>
    <row r="21" spans="1:22" ht="11.75" customHeight="1">
      <c r="A21" s="5">
        <v>18</v>
      </c>
      <c r="B21" s="12" t="s">
        <v>17</v>
      </c>
      <c r="C21" s="14" t="s">
        <v>29</v>
      </c>
      <c r="D21" s="60">
        <v>138</v>
      </c>
      <c r="E21" s="60">
        <v>6</v>
      </c>
      <c r="F21" s="5"/>
      <c r="G21" s="5"/>
      <c r="H21" s="13"/>
      <c r="I21" s="5"/>
      <c r="J21" s="6"/>
      <c r="K21" s="8"/>
      <c r="L21" s="5"/>
      <c r="M21" s="5"/>
      <c r="N21" s="13"/>
      <c r="O21" s="46"/>
    </row>
    <row r="22" spans="1:22" ht="11.75" customHeight="1">
      <c r="A22" s="5">
        <v>19</v>
      </c>
      <c r="B22" t="s">
        <v>91</v>
      </c>
      <c r="C22" s="14" t="s">
        <v>60</v>
      </c>
      <c r="D22" s="60">
        <v>129</v>
      </c>
      <c r="E22" s="60">
        <v>6</v>
      </c>
      <c r="F22" s="5"/>
      <c r="G22" s="5"/>
      <c r="H22" s="12"/>
      <c r="I22" s="14"/>
      <c r="J22" s="6"/>
      <c r="K22" s="8"/>
      <c r="L22" s="5"/>
      <c r="M22" s="5"/>
      <c r="N22" s="6"/>
      <c r="O22" s="8"/>
    </row>
    <row r="23" spans="1:22" ht="11.75" customHeight="1">
      <c r="A23" s="5">
        <v>20</v>
      </c>
      <c r="B23" s="13" t="s">
        <v>64</v>
      </c>
      <c r="C23" s="5" t="s">
        <v>29</v>
      </c>
      <c r="D23" s="60">
        <v>129</v>
      </c>
      <c r="E23" s="60">
        <v>6</v>
      </c>
      <c r="G23" s="5"/>
      <c r="H23" s="12"/>
      <c r="I23" s="14"/>
      <c r="J23" s="6"/>
      <c r="K23" s="8"/>
      <c r="N23" s="6"/>
      <c r="O23" s="8"/>
    </row>
    <row r="24" spans="1:22" ht="11.75" customHeight="1">
      <c r="A24" s="5">
        <v>21</v>
      </c>
      <c r="B24" s="13" t="s">
        <v>24</v>
      </c>
      <c r="C24" s="5" t="s">
        <v>29</v>
      </c>
      <c r="D24" s="60">
        <v>128</v>
      </c>
      <c r="E24" s="60">
        <v>5</v>
      </c>
      <c r="F24" s="5"/>
      <c r="G24" s="5"/>
      <c r="H24" s="13"/>
      <c r="J24" s="6"/>
      <c r="K24" s="8"/>
      <c r="N24" s="6"/>
      <c r="O24" s="8"/>
    </row>
    <row r="25" spans="1:22" ht="12.75" customHeight="1">
      <c r="A25" s="5">
        <v>22</v>
      </c>
      <c r="B25" s="12" t="s">
        <v>88</v>
      </c>
      <c r="C25" s="14" t="s">
        <v>29</v>
      </c>
      <c r="D25" s="60">
        <v>117</v>
      </c>
      <c r="E25" s="60">
        <v>5</v>
      </c>
      <c r="G25" s="5"/>
      <c r="H25" s="13"/>
      <c r="I25" s="19"/>
      <c r="J25" s="6"/>
      <c r="K25" s="8"/>
      <c r="N25" s="3"/>
      <c r="O25" s="64"/>
      <c r="P25" s="64"/>
      <c r="Q25" s="64"/>
      <c r="R25" s="37"/>
      <c r="S25" s="64"/>
      <c r="T25" s="64"/>
      <c r="U25" s="64"/>
      <c r="V25" s="37"/>
    </row>
    <row r="26" spans="1:22" ht="11.75" customHeight="1">
      <c r="A26" s="5">
        <v>23</v>
      </c>
      <c r="B26" s="13" t="s">
        <v>72</v>
      </c>
      <c r="C26" s="5" t="s">
        <v>29</v>
      </c>
      <c r="D26" s="60">
        <v>80</v>
      </c>
      <c r="E26" s="60">
        <v>4</v>
      </c>
      <c r="F26" s="3"/>
      <c r="G26" s="5"/>
      <c r="H26" s="13"/>
      <c r="I26" s="19"/>
      <c r="J26" s="6"/>
      <c r="K26" s="8"/>
      <c r="N26" s="20"/>
      <c r="O26" s="3"/>
      <c r="P26" s="37"/>
      <c r="Q26" s="37"/>
      <c r="R26" s="37"/>
      <c r="S26" s="37"/>
      <c r="T26" s="37"/>
      <c r="U26" s="37"/>
      <c r="V26" s="37"/>
    </row>
    <row r="27" spans="1:22" ht="11.75" customHeight="1">
      <c r="A27" s="5">
        <v>24</v>
      </c>
      <c r="B27" s="13" t="s">
        <v>83</v>
      </c>
      <c r="C27" s="5" t="s">
        <v>46</v>
      </c>
      <c r="D27" s="60">
        <v>80</v>
      </c>
      <c r="E27" s="60">
        <v>3</v>
      </c>
      <c r="F27" s="8"/>
      <c r="H27" s="6"/>
      <c r="J27" s="6"/>
      <c r="K27" s="8"/>
      <c r="N27" s="6"/>
      <c r="O27" s="8"/>
    </row>
    <row r="28" spans="1:22" ht="11.75" customHeight="1">
      <c r="A28" s="5">
        <v>25</v>
      </c>
      <c r="B28" s="13" t="s">
        <v>90</v>
      </c>
      <c r="C28" s="5" t="s">
        <v>29</v>
      </c>
      <c r="D28" s="60">
        <v>73</v>
      </c>
      <c r="E28" s="60">
        <v>3</v>
      </c>
      <c r="G28" s="64" t="s">
        <v>12</v>
      </c>
      <c r="H28" s="64"/>
      <c r="I28" s="64"/>
      <c r="J28" s="64"/>
      <c r="K28" s="64"/>
      <c r="L28" s="64"/>
      <c r="M28" s="64"/>
      <c r="O28" s="2"/>
      <c r="P28" s="40"/>
      <c r="Q28" s="50"/>
      <c r="S28" s="37"/>
      <c r="T28" s="37"/>
      <c r="U28" s="50"/>
      <c r="V28" s="37"/>
    </row>
    <row r="29" spans="1:22" ht="11.75" customHeight="1">
      <c r="A29" s="5">
        <v>26</v>
      </c>
      <c r="B29" s="13" t="s">
        <v>63</v>
      </c>
      <c r="C29" s="14" t="s">
        <v>60</v>
      </c>
      <c r="D29" s="60">
        <v>65</v>
      </c>
      <c r="E29" s="60">
        <v>4</v>
      </c>
      <c r="G29" s="3"/>
      <c r="H29" s="3"/>
      <c r="I29" s="46"/>
      <c r="J29" s="3"/>
      <c r="K29" s="3"/>
      <c r="L29" s="3"/>
      <c r="M29" s="3"/>
      <c r="O29" s="5"/>
      <c r="P29" s="13"/>
      <c r="T29" s="19"/>
    </row>
    <row r="30" spans="1:22" ht="11.75" customHeight="1">
      <c r="A30" s="5">
        <v>28</v>
      </c>
      <c r="B30" s="12" t="s">
        <v>43</v>
      </c>
      <c r="C30" s="14" t="s">
        <v>29</v>
      </c>
      <c r="D30" s="60">
        <v>64</v>
      </c>
      <c r="E30" s="60">
        <v>3</v>
      </c>
      <c r="K30" s="8"/>
      <c r="N30" s="6"/>
      <c r="O30" s="5"/>
      <c r="P30" s="31"/>
      <c r="Q30" s="48"/>
      <c r="T30" s="19"/>
    </row>
    <row r="31" spans="1:22" ht="11.75" customHeight="1">
      <c r="A31" s="5">
        <v>29</v>
      </c>
      <c r="B31" s="12" t="s">
        <v>45</v>
      </c>
      <c r="C31" s="14" t="s">
        <v>29</v>
      </c>
      <c r="D31" s="60">
        <v>60</v>
      </c>
      <c r="E31" s="60">
        <v>3</v>
      </c>
      <c r="G31" s="2" t="s">
        <v>2</v>
      </c>
      <c r="H31" s="4" t="s">
        <v>0</v>
      </c>
      <c r="I31" s="4" t="s">
        <v>10</v>
      </c>
      <c r="J31" s="4" t="s">
        <v>11</v>
      </c>
      <c r="K31" s="4" t="s">
        <v>10</v>
      </c>
      <c r="L31" s="4" t="s">
        <v>11</v>
      </c>
      <c r="M31" s="24" t="s">
        <v>9</v>
      </c>
      <c r="N31" s="6"/>
      <c r="O31" s="5"/>
      <c r="P31" s="14"/>
      <c r="T31" s="19"/>
    </row>
    <row r="32" spans="1:22" ht="11.75" customHeight="1">
      <c r="A32" s="5">
        <v>30</v>
      </c>
      <c r="B32" s="13" t="s">
        <v>87</v>
      </c>
      <c r="C32" s="5" t="s">
        <v>29</v>
      </c>
      <c r="D32" s="60">
        <v>51</v>
      </c>
      <c r="E32" s="60">
        <v>4</v>
      </c>
      <c r="G32" s="3"/>
      <c r="H32" s="3"/>
      <c r="I32" s="4" t="s">
        <v>13</v>
      </c>
      <c r="J32" s="4" t="s">
        <v>13</v>
      </c>
      <c r="K32" s="4" t="s">
        <v>8</v>
      </c>
      <c r="L32" s="4" t="s">
        <v>8</v>
      </c>
      <c r="M32" s="4" t="s">
        <v>8</v>
      </c>
      <c r="N32" s="6"/>
      <c r="O32" s="5"/>
      <c r="P32" s="19"/>
      <c r="T32" s="19"/>
    </row>
    <row r="33" spans="1:24" ht="11.75" customHeight="1">
      <c r="A33" s="5">
        <v>31</v>
      </c>
      <c r="B33" t="s">
        <v>92</v>
      </c>
      <c r="C33" s="14" t="s">
        <v>31</v>
      </c>
      <c r="D33" s="60">
        <v>51</v>
      </c>
      <c r="E33" s="60">
        <v>3</v>
      </c>
      <c r="G33" s="2">
        <v>1</v>
      </c>
      <c r="H33" s="11" t="s">
        <v>82</v>
      </c>
      <c r="I33" s="22">
        <v>22.8</v>
      </c>
      <c r="J33" s="6">
        <v>56.466999999999999</v>
      </c>
      <c r="K33" s="9">
        <v>26.315789473684209</v>
      </c>
      <c r="L33" s="9">
        <v>26.564187932774896</v>
      </c>
      <c r="M33" s="9">
        <v>26.439988703229552</v>
      </c>
      <c r="N33" s="6"/>
      <c r="O33" s="5"/>
      <c r="P33" s="19"/>
      <c r="T33" s="19"/>
    </row>
    <row r="34" spans="1:24" ht="11.75" customHeight="1">
      <c r="A34" s="5">
        <v>32</v>
      </c>
      <c r="B34" s="13" t="s">
        <v>67</v>
      </c>
      <c r="C34" s="5" t="s">
        <v>103</v>
      </c>
      <c r="D34" s="60">
        <v>48</v>
      </c>
      <c r="E34" s="60">
        <v>3</v>
      </c>
      <c r="G34" s="2">
        <v>2</v>
      </c>
      <c r="H34" s="31" t="s">
        <v>25</v>
      </c>
      <c r="I34" s="9">
        <v>23.433</v>
      </c>
      <c r="J34" s="6">
        <v>56.933</v>
      </c>
      <c r="K34" s="9">
        <v>25.604916143899629</v>
      </c>
      <c r="L34" s="9">
        <v>26.34675847048285</v>
      </c>
      <c r="M34" s="9">
        <v>25.975837307191242</v>
      </c>
      <c r="N34" s="6"/>
      <c r="O34" s="5"/>
      <c r="P34" s="19"/>
      <c r="T34" s="19"/>
    </row>
    <row r="35" spans="1:24" ht="11.75" customHeight="1">
      <c r="A35" s="5">
        <v>33</v>
      </c>
      <c r="B35" s="12" t="s">
        <v>85</v>
      </c>
      <c r="C35" s="14" t="s">
        <v>29</v>
      </c>
      <c r="D35" s="60">
        <v>48</v>
      </c>
      <c r="E35" s="60">
        <v>3</v>
      </c>
      <c r="G35" s="5">
        <v>3</v>
      </c>
      <c r="H35" s="27" t="s">
        <v>30</v>
      </c>
      <c r="I35" s="6">
        <v>23.7</v>
      </c>
      <c r="J35" s="6">
        <v>58.067</v>
      </c>
      <c r="K35" s="9">
        <v>25.316455696202535</v>
      </c>
      <c r="L35" s="9">
        <v>25.832228288012125</v>
      </c>
      <c r="M35" s="9">
        <v>25.574341992107328</v>
      </c>
      <c r="N35" s="6"/>
      <c r="O35" s="5"/>
      <c r="P35" s="19"/>
      <c r="T35" s="19"/>
    </row>
    <row r="36" spans="1:24" ht="11.75" customHeight="1">
      <c r="A36" s="5">
        <v>34</v>
      </c>
      <c r="B36" s="12" t="s">
        <v>41</v>
      </c>
      <c r="C36" s="14" t="s">
        <v>31</v>
      </c>
      <c r="D36" s="60">
        <v>45</v>
      </c>
      <c r="E36" s="60">
        <v>2</v>
      </c>
      <c r="G36" s="5">
        <v>4</v>
      </c>
      <c r="H36" s="12" t="s">
        <v>93</v>
      </c>
      <c r="I36" s="9">
        <v>24.183</v>
      </c>
      <c r="J36" s="9">
        <v>57.5</v>
      </c>
      <c r="K36" s="9">
        <v>24.810817516437165</v>
      </c>
      <c r="L36" s="9">
        <v>26.086956521739129</v>
      </c>
      <c r="M36" s="9">
        <v>25.448887019088147</v>
      </c>
      <c r="N36" s="6"/>
      <c r="O36" s="5"/>
      <c r="P36" s="19"/>
      <c r="T36" s="19"/>
    </row>
    <row r="37" spans="1:24" ht="11.75" customHeight="1">
      <c r="A37" s="5">
        <v>35</v>
      </c>
      <c r="B37" s="12" t="s">
        <v>96</v>
      </c>
      <c r="C37" s="14" t="s">
        <v>31</v>
      </c>
      <c r="D37" s="60">
        <v>39</v>
      </c>
      <c r="E37" s="60">
        <v>2</v>
      </c>
      <c r="G37" s="5">
        <v>5</v>
      </c>
      <c r="H37" s="12" t="s">
        <v>73</v>
      </c>
      <c r="I37" s="9">
        <v>25.25</v>
      </c>
      <c r="J37" s="9">
        <v>59.067</v>
      </c>
      <c r="K37" s="9">
        <v>23.762376237623762</v>
      </c>
      <c r="L37" s="9">
        <v>25.394890548021738</v>
      </c>
      <c r="M37" s="9">
        <v>24.578633392822752</v>
      </c>
      <c r="N37" s="6"/>
      <c r="O37" s="5"/>
      <c r="P37" s="19"/>
    </row>
    <row r="38" spans="1:24" ht="11.75" customHeight="1">
      <c r="A38" s="5">
        <v>36</v>
      </c>
      <c r="B38" s="13" t="s">
        <v>26</v>
      </c>
      <c r="C38" s="5" t="s">
        <v>29</v>
      </c>
      <c r="D38" s="60">
        <v>36</v>
      </c>
      <c r="E38" s="60">
        <v>2</v>
      </c>
      <c r="G38" s="5">
        <v>6</v>
      </c>
      <c r="H38" s="12" t="s">
        <v>4</v>
      </c>
      <c r="I38" s="6">
        <v>24.917000000000002</v>
      </c>
      <c r="J38" s="6">
        <v>59.933</v>
      </c>
      <c r="K38" s="9">
        <v>24.079945418790384</v>
      </c>
      <c r="L38" s="9">
        <v>25.027947875127225</v>
      </c>
      <c r="M38" s="9">
        <v>24.553946646958806</v>
      </c>
      <c r="N38" s="6"/>
      <c r="O38" s="3" t="s">
        <v>47</v>
      </c>
    </row>
    <row r="39" spans="1:24" ht="11.75" customHeight="1">
      <c r="A39" s="5">
        <v>37</v>
      </c>
      <c r="B39" s="13" t="s">
        <v>58</v>
      </c>
      <c r="C39" s="14" t="s">
        <v>29</v>
      </c>
      <c r="D39" s="60">
        <v>28</v>
      </c>
      <c r="E39" s="60">
        <v>1</v>
      </c>
      <c r="G39" s="5">
        <v>7</v>
      </c>
      <c r="H39" s="12" t="s">
        <v>35</v>
      </c>
      <c r="I39" s="22">
        <v>24.367000000000001</v>
      </c>
      <c r="J39" s="28">
        <v>61.966999999999999</v>
      </c>
      <c r="K39" s="9">
        <v>24.623466163253578</v>
      </c>
      <c r="L39" s="9">
        <v>24.206432455984636</v>
      </c>
      <c r="M39" s="9">
        <v>24.414949309619107</v>
      </c>
      <c r="O39" s="8"/>
    </row>
    <row r="40" spans="1:24" ht="11.75" customHeight="1">
      <c r="A40" s="5">
        <v>38</v>
      </c>
      <c r="B40" s="13" t="s">
        <v>71</v>
      </c>
      <c r="C40" s="14" t="s">
        <v>46</v>
      </c>
      <c r="D40" s="60">
        <v>25</v>
      </c>
      <c r="E40" s="60">
        <v>1</v>
      </c>
      <c r="G40" s="5">
        <v>8</v>
      </c>
      <c r="H40" s="12" t="s">
        <v>44</v>
      </c>
      <c r="I40" s="22">
        <v>24.933</v>
      </c>
      <c r="J40" s="9">
        <v>64.132999999999996</v>
      </c>
      <c r="K40" s="9">
        <v>24.064492840813383</v>
      </c>
      <c r="L40" s="9">
        <v>23.388894952676473</v>
      </c>
      <c r="M40" s="9">
        <v>23.726693896744926</v>
      </c>
      <c r="O40" s="4" t="s">
        <v>0</v>
      </c>
      <c r="P40" s="4" t="s">
        <v>48</v>
      </c>
      <c r="Q40" s="4" t="s">
        <v>49</v>
      </c>
      <c r="R40" s="4" t="s">
        <v>50</v>
      </c>
      <c r="S40" s="4" t="s">
        <v>51</v>
      </c>
      <c r="T40" s="4" t="s">
        <v>52</v>
      </c>
      <c r="U40" s="4" t="s">
        <v>53</v>
      </c>
      <c r="V40" s="4" t="s">
        <v>76</v>
      </c>
      <c r="W40" s="4" t="s">
        <v>55</v>
      </c>
      <c r="X40" s="4" t="s">
        <v>56</v>
      </c>
    </row>
    <row r="41" spans="1:24" ht="11.75" customHeight="1">
      <c r="A41" s="5">
        <v>39</v>
      </c>
      <c r="B41" s="12" t="s">
        <v>89</v>
      </c>
      <c r="C41" s="14" t="s">
        <v>29</v>
      </c>
      <c r="D41" s="60">
        <v>24</v>
      </c>
      <c r="E41" s="60">
        <v>1</v>
      </c>
      <c r="G41" s="5">
        <v>9</v>
      </c>
      <c r="H41" s="12" t="s">
        <v>3</v>
      </c>
      <c r="I41" s="9">
        <v>25.567</v>
      </c>
      <c r="J41" s="28">
        <v>64.316999999999993</v>
      </c>
      <c r="K41" s="9">
        <v>23.467751398286854</v>
      </c>
      <c r="L41" s="9">
        <v>23.321983301459959</v>
      </c>
      <c r="M41" s="9">
        <v>23.394867349873408</v>
      </c>
      <c r="O41" s="38"/>
      <c r="P41" s="39" t="s">
        <v>13</v>
      </c>
      <c r="Q41" s="39" t="s">
        <v>13</v>
      </c>
      <c r="R41" s="39" t="s">
        <v>13</v>
      </c>
      <c r="S41" s="39" t="s">
        <v>13</v>
      </c>
      <c r="T41" s="39" t="s">
        <v>13</v>
      </c>
      <c r="U41" s="39" t="s">
        <v>13</v>
      </c>
      <c r="V41" s="39" t="s">
        <v>13</v>
      </c>
      <c r="W41" s="39" t="s">
        <v>13</v>
      </c>
      <c r="X41" s="39" t="s">
        <v>13</v>
      </c>
    </row>
    <row r="42" spans="1:24" ht="11.75" customHeight="1">
      <c r="A42" s="5">
        <v>40</v>
      </c>
      <c r="B42" s="12" t="s">
        <v>86</v>
      </c>
      <c r="C42" s="14" t="s">
        <v>29</v>
      </c>
      <c r="D42" s="60">
        <v>23</v>
      </c>
      <c r="E42" s="60">
        <v>2</v>
      </c>
      <c r="G42" s="5">
        <v>10</v>
      </c>
      <c r="H42" s="27" t="s">
        <v>43</v>
      </c>
      <c r="I42" s="9">
        <v>27.417000000000002</v>
      </c>
      <c r="J42" s="9">
        <v>65.082999999999998</v>
      </c>
      <c r="K42" s="9">
        <v>21.884232410548201</v>
      </c>
      <c r="L42" s="9">
        <v>23.047493200989507</v>
      </c>
      <c r="M42" s="9">
        <v>22.465862805768854</v>
      </c>
      <c r="O42" s="31" t="s">
        <v>68</v>
      </c>
      <c r="P42" s="6">
        <v>24.183</v>
      </c>
      <c r="Q42" s="6">
        <v>57.5</v>
      </c>
      <c r="R42" s="9">
        <v>56.75</v>
      </c>
      <c r="S42" s="9">
        <v>26.567</v>
      </c>
      <c r="T42" s="9">
        <v>33</v>
      </c>
      <c r="U42" s="9">
        <v>24.4</v>
      </c>
      <c r="V42" s="9">
        <v>24.817</v>
      </c>
      <c r="W42" s="9">
        <v>247.21700000000001</v>
      </c>
      <c r="X42" s="9">
        <v>0</v>
      </c>
    </row>
    <row r="43" spans="1:24" ht="11.75" customHeight="1">
      <c r="A43" s="5">
        <v>41</v>
      </c>
      <c r="B43" s="13" t="s">
        <v>40</v>
      </c>
      <c r="C43" s="14" t="s">
        <v>29</v>
      </c>
      <c r="D43" s="60">
        <v>22</v>
      </c>
      <c r="E43" s="60">
        <v>1</v>
      </c>
      <c r="G43" s="5">
        <v>11</v>
      </c>
      <c r="H43" s="27" t="s">
        <v>62</v>
      </c>
      <c r="I43" s="6">
        <v>27.132999999999999</v>
      </c>
      <c r="J43" s="6">
        <v>65.8</v>
      </c>
      <c r="K43" s="9">
        <v>22.113293775107802</v>
      </c>
      <c r="L43" s="9">
        <v>22.796352583586625</v>
      </c>
      <c r="M43" s="9">
        <v>22.454823179347216</v>
      </c>
      <c r="O43" s="13" t="s">
        <v>25</v>
      </c>
      <c r="P43" s="16">
        <v>23.433</v>
      </c>
      <c r="Q43" s="16">
        <v>56.933</v>
      </c>
      <c r="R43" s="26">
        <v>55.6</v>
      </c>
      <c r="S43" s="47">
        <v>26.317</v>
      </c>
      <c r="T43" s="26">
        <v>32.917000000000002</v>
      </c>
      <c r="U43" s="26">
        <v>26.726391666666668</v>
      </c>
      <c r="V43" s="26">
        <v>25.817</v>
      </c>
      <c r="W43" s="16">
        <v>247.7433916666667</v>
      </c>
      <c r="X43" s="16">
        <v>0.52639166666668302</v>
      </c>
    </row>
    <row r="44" spans="1:24" ht="11.75" customHeight="1">
      <c r="A44" s="5">
        <v>42</v>
      </c>
      <c r="B44" s="13" t="s">
        <v>84</v>
      </c>
      <c r="C44" s="14" t="s">
        <v>29</v>
      </c>
      <c r="D44" s="60">
        <v>22</v>
      </c>
      <c r="E44" s="60">
        <v>1</v>
      </c>
      <c r="G44" s="5">
        <v>12</v>
      </c>
      <c r="H44" s="27" t="s">
        <v>59</v>
      </c>
      <c r="I44" s="22">
        <v>26.582999999999998</v>
      </c>
      <c r="J44" s="9">
        <v>67.766999999999996</v>
      </c>
      <c r="K44" s="9">
        <v>22.570815934996052</v>
      </c>
      <c r="L44" s="9">
        <v>22.134667315950246</v>
      </c>
      <c r="M44" s="9">
        <v>22.352741625473151</v>
      </c>
      <c r="O44" s="13" t="s">
        <v>82</v>
      </c>
      <c r="P44" s="9">
        <v>22.8</v>
      </c>
      <c r="Q44" s="6">
        <v>56.466999999999999</v>
      </c>
      <c r="R44" s="22">
        <v>62.484500000000011</v>
      </c>
      <c r="S44" s="9">
        <v>25.117000000000001</v>
      </c>
      <c r="T44" s="16">
        <v>32.033000000000001</v>
      </c>
      <c r="U44" s="16">
        <v>24.7</v>
      </c>
      <c r="V44" s="9">
        <v>27.417000000000002</v>
      </c>
      <c r="W44" s="9">
        <v>251.01849999999999</v>
      </c>
      <c r="X44" s="9">
        <v>3.8014999999999759</v>
      </c>
    </row>
    <row r="45" spans="1:24" ht="11.75" customHeight="1">
      <c r="A45" s="5">
        <v>43</v>
      </c>
      <c r="B45" s="12" t="s">
        <v>100</v>
      </c>
      <c r="C45" s="14" t="s">
        <v>46</v>
      </c>
      <c r="D45" s="60">
        <v>18</v>
      </c>
      <c r="E45" s="60">
        <v>1</v>
      </c>
      <c r="G45" s="5">
        <v>13</v>
      </c>
      <c r="H45" t="s">
        <v>70</v>
      </c>
      <c r="I45" s="6">
        <v>26.5</v>
      </c>
      <c r="J45" s="22">
        <v>69.266999999999996</v>
      </c>
      <c r="K45" s="9">
        <v>22.641509433962266</v>
      </c>
      <c r="L45" s="9">
        <v>21.655333708692453</v>
      </c>
      <c r="M45" s="9">
        <v>22.148421571327361</v>
      </c>
      <c r="O45" s="13" t="s">
        <v>73</v>
      </c>
      <c r="P45" s="22">
        <v>25.25</v>
      </c>
      <c r="Q45" s="6">
        <v>59.067</v>
      </c>
      <c r="R45" s="47">
        <v>55.616999999999997</v>
      </c>
      <c r="S45" s="6">
        <v>28.953384615384611</v>
      </c>
      <c r="T45" s="16">
        <v>33.283000000000001</v>
      </c>
      <c r="U45" s="6">
        <v>26.066700000000001</v>
      </c>
      <c r="V45" s="6">
        <v>24.4</v>
      </c>
      <c r="W45" s="9">
        <v>252.63708461538459</v>
      </c>
      <c r="X45" s="9">
        <v>5.4200846153845816</v>
      </c>
    </row>
    <row r="46" spans="1:24" ht="10.5" customHeight="1">
      <c r="B46" s="13"/>
      <c r="C46" s="5"/>
      <c r="D46" s="48"/>
      <c r="E46" s="48"/>
      <c r="G46" s="5">
        <v>14</v>
      </c>
      <c r="H46" s="27" t="s">
        <v>17</v>
      </c>
      <c r="I46" s="22">
        <v>27.266999999999999</v>
      </c>
      <c r="J46" s="6">
        <v>69.716999999999999</v>
      </c>
      <c r="K46" s="9">
        <v>22.004620970403785</v>
      </c>
      <c r="L46" s="9">
        <v>21.515555746804939</v>
      </c>
      <c r="M46" s="9">
        <v>21.760088358604364</v>
      </c>
      <c r="O46" s="12" t="s">
        <v>4</v>
      </c>
      <c r="P46" s="9">
        <v>24.917000000000002</v>
      </c>
      <c r="Q46" s="9">
        <v>59.933</v>
      </c>
      <c r="R46" s="28">
        <v>58.433</v>
      </c>
      <c r="S46" s="28">
        <v>27.033000000000001</v>
      </c>
      <c r="T46" s="28">
        <v>35.299999999999997</v>
      </c>
      <c r="U46" s="28">
        <v>25.632999999999999</v>
      </c>
      <c r="V46" s="28">
        <v>27.417000000000002</v>
      </c>
      <c r="W46" s="9">
        <v>258.666</v>
      </c>
      <c r="X46" s="9">
        <v>11.448999999999984</v>
      </c>
    </row>
    <row r="47" spans="1:24">
      <c r="B47" s="13"/>
      <c r="C47" s="5"/>
      <c r="D47" s="48"/>
      <c r="E47" s="48"/>
      <c r="G47" s="5">
        <v>15</v>
      </c>
      <c r="H47" s="27" t="s">
        <v>66</v>
      </c>
      <c r="I47" s="22">
        <v>27.683</v>
      </c>
      <c r="J47" s="6">
        <v>70.733000000000004</v>
      </c>
      <c r="K47" s="9">
        <v>21.673951522595097</v>
      </c>
      <c r="L47" s="9">
        <v>21.20650898449097</v>
      </c>
      <c r="M47" s="9">
        <v>21.440230253543035</v>
      </c>
      <c r="O47" s="13" t="s">
        <v>33</v>
      </c>
      <c r="P47" s="6">
        <v>26.383199999999995</v>
      </c>
      <c r="Q47" s="6">
        <v>60.7</v>
      </c>
      <c r="R47" s="22">
        <v>57.783000000000001</v>
      </c>
      <c r="S47" s="22">
        <v>27.582999999999998</v>
      </c>
      <c r="T47" s="22">
        <v>37.799999999999997</v>
      </c>
      <c r="U47" s="22">
        <v>25.417000000000002</v>
      </c>
      <c r="V47" s="22">
        <v>25.317</v>
      </c>
      <c r="W47" s="9">
        <v>260.98319999999995</v>
      </c>
      <c r="X47" s="9">
        <v>13.766199999999941</v>
      </c>
    </row>
    <row r="48" spans="1:24">
      <c r="B48" s="13"/>
      <c r="C48" s="14"/>
      <c r="D48" s="48"/>
      <c r="E48" s="48"/>
      <c r="G48" s="5">
        <v>16</v>
      </c>
      <c r="H48" s="27" t="s">
        <v>91</v>
      </c>
      <c r="I48" s="22">
        <v>29.75</v>
      </c>
      <c r="J48" s="9">
        <v>80.75</v>
      </c>
      <c r="K48" s="9">
        <v>20.168067226890756</v>
      </c>
      <c r="L48" s="9">
        <v>18.575851393188852</v>
      </c>
      <c r="M48" s="9">
        <v>19.371959310039806</v>
      </c>
      <c r="O48" s="12" t="s">
        <v>38</v>
      </c>
      <c r="P48" s="16">
        <v>24.933</v>
      </c>
      <c r="Q48" s="16">
        <v>64.132999999999996</v>
      </c>
      <c r="R48" s="9">
        <v>56.482999999999997</v>
      </c>
      <c r="S48" s="9">
        <v>28.882999999999999</v>
      </c>
      <c r="T48" s="9">
        <v>34.33</v>
      </c>
      <c r="U48" s="9">
        <v>26.716999999999999</v>
      </c>
      <c r="V48" s="9">
        <v>28.317</v>
      </c>
      <c r="W48" s="9">
        <v>263.79599999999999</v>
      </c>
      <c r="X48" s="9">
        <v>16.578999999999979</v>
      </c>
    </row>
    <row r="49" spans="1:24">
      <c r="B49" s="13"/>
      <c r="C49" s="14"/>
      <c r="D49" s="48"/>
      <c r="E49" s="48"/>
      <c r="G49" s="5">
        <v>17</v>
      </c>
      <c r="H49" s="27" t="s">
        <v>74</v>
      </c>
      <c r="I49" s="22">
        <v>32.383000000000003</v>
      </c>
      <c r="J49" s="6">
        <v>82.8</v>
      </c>
      <c r="K49" s="9">
        <v>18.528240125992031</v>
      </c>
      <c r="L49" s="9">
        <v>18.115942028985508</v>
      </c>
      <c r="M49" s="9">
        <v>18.322091077488771</v>
      </c>
      <c r="O49" s="13" t="s">
        <v>35</v>
      </c>
      <c r="P49" s="22">
        <v>26.582999999999998</v>
      </c>
      <c r="Q49" s="6">
        <v>61.966999999999999</v>
      </c>
      <c r="R49" s="6">
        <v>59.2</v>
      </c>
      <c r="S49" s="6">
        <v>27.33</v>
      </c>
      <c r="T49" s="16">
        <v>37.357785714285704</v>
      </c>
      <c r="U49" s="6">
        <v>25.933</v>
      </c>
      <c r="V49" s="47">
        <v>28.184800000000003</v>
      </c>
      <c r="W49" s="9">
        <v>266.55558571428571</v>
      </c>
      <c r="X49" s="9">
        <v>19.338585714285699</v>
      </c>
    </row>
    <row r="50" spans="1:24">
      <c r="B50" s="13"/>
      <c r="C50" s="14"/>
      <c r="D50" s="48"/>
      <c r="E50" s="48"/>
      <c r="G50" s="5"/>
      <c r="H50" s="27"/>
      <c r="J50" s="6"/>
      <c r="K50" s="9"/>
      <c r="L50" s="9"/>
      <c r="M50" s="9"/>
      <c r="O50" s="13" t="s">
        <v>3</v>
      </c>
      <c r="P50" s="22">
        <v>25.567</v>
      </c>
      <c r="Q50" s="28">
        <v>64.316999999999993</v>
      </c>
      <c r="R50" s="22">
        <v>61.817</v>
      </c>
      <c r="S50" s="22">
        <v>28.33</v>
      </c>
      <c r="T50" s="22">
        <v>36.6</v>
      </c>
      <c r="U50" s="22">
        <v>26.882999999999999</v>
      </c>
      <c r="V50" s="47">
        <v>28.184800000000003</v>
      </c>
      <c r="W50" s="9">
        <v>271.69880000000001</v>
      </c>
      <c r="X50" s="9">
        <v>24.481799999999993</v>
      </c>
    </row>
    <row r="51" spans="1:24">
      <c r="B51" s="13"/>
      <c r="C51" s="14"/>
      <c r="G51" s="5"/>
      <c r="H51" s="27"/>
      <c r="J51" s="22"/>
      <c r="K51" s="9"/>
      <c r="L51" s="9"/>
      <c r="M51" s="9"/>
      <c r="O51" s="13" t="s">
        <v>62</v>
      </c>
      <c r="P51" s="22">
        <v>27.132999999999999</v>
      </c>
      <c r="Q51" s="6">
        <v>65.8</v>
      </c>
      <c r="R51" s="22">
        <v>62.667000000000002</v>
      </c>
      <c r="S51" s="22">
        <v>29.15</v>
      </c>
      <c r="T51" s="22">
        <v>37.383000000000003</v>
      </c>
      <c r="U51" s="22">
        <v>27.55</v>
      </c>
      <c r="V51" s="22">
        <v>29.8</v>
      </c>
      <c r="W51" s="9">
        <v>279.483</v>
      </c>
      <c r="X51" s="9">
        <v>32.265999999999991</v>
      </c>
    </row>
    <row r="52" spans="1:24">
      <c r="A52" s="8"/>
      <c r="B52" s="13"/>
      <c r="C52" s="5"/>
      <c r="G52" s="5"/>
      <c r="H52" s="27"/>
      <c r="I52" s="22"/>
      <c r="J52" s="9"/>
      <c r="K52" s="9"/>
      <c r="L52" s="9"/>
      <c r="M52" s="9"/>
      <c r="O52" s="13" t="s">
        <v>59</v>
      </c>
      <c r="P52" s="6">
        <v>26.582999999999998</v>
      </c>
      <c r="Q52" s="6">
        <v>67.766999999999996</v>
      </c>
      <c r="R52" s="6">
        <v>64.816999999999993</v>
      </c>
      <c r="S52" s="28">
        <v>28.953384615384611</v>
      </c>
      <c r="T52" s="6">
        <v>38.33</v>
      </c>
      <c r="U52" s="16">
        <v>26.726391666666668</v>
      </c>
      <c r="V52" s="6">
        <v>29.0167</v>
      </c>
      <c r="W52" s="9">
        <v>282.19347628205122</v>
      </c>
      <c r="X52" s="9">
        <v>34.976476282051209</v>
      </c>
    </row>
    <row r="53" spans="1:24">
      <c r="A53" s="8"/>
      <c r="B53" s="15" t="s">
        <v>39</v>
      </c>
      <c r="C53" s="41" t="s">
        <v>78</v>
      </c>
      <c r="D53" s="42"/>
      <c r="G53" s="5"/>
      <c r="H53" s="27"/>
      <c r="I53" s="22"/>
      <c r="J53" s="9"/>
      <c r="K53" s="9"/>
      <c r="L53" s="9"/>
      <c r="M53" s="9"/>
      <c r="O53" s="13" t="s">
        <v>70</v>
      </c>
      <c r="P53" s="9">
        <v>26.5</v>
      </c>
      <c r="Q53" s="9">
        <v>69.266999999999996</v>
      </c>
      <c r="R53" s="6">
        <v>67.233000000000004</v>
      </c>
      <c r="S53" s="6">
        <v>30.266999999999999</v>
      </c>
      <c r="T53" s="16">
        <v>37.357785714285704</v>
      </c>
      <c r="U53" s="6">
        <v>27.632999999999999</v>
      </c>
      <c r="V53" s="47">
        <v>28.184800000000003</v>
      </c>
      <c r="W53" s="9">
        <v>286.44258571428571</v>
      </c>
      <c r="X53" s="9">
        <v>39.2255857142857</v>
      </c>
    </row>
    <row r="54" spans="1:24">
      <c r="A54" s="8"/>
      <c r="B54" s="5"/>
      <c r="C54" s="42"/>
      <c r="D54" s="42"/>
      <c r="E54" s="18"/>
      <c r="G54" s="5"/>
      <c r="H54" s="27"/>
      <c r="J54" s="6"/>
      <c r="K54" s="9"/>
      <c r="L54" s="9"/>
      <c r="M54" s="9"/>
      <c r="O54" s="12" t="s">
        <v>66</v>
      </c>
      <c r="P54" s="22">
        <v>27.683</v>
      </c>
      <c r="Q54" s="9">
        <v>70.733000000000004</v>
      </c>
      <c r="R54" s="47">
        <v>62.484500000000011</v>
      </c>
      <c r="S54" s="28">
        <v>31.667000000000002</v>
      </c>
      <c r="T54" s="28">
        <v>38.667000000000002</v>
      </c>
      <c r="U54" s="28">
        <v>29.167000000000002</v>
      </c>
      <c r="V54" s="28">
        <v>28.367000000000001</v>
      </c>
      <c r="W54" s="9">
        <v>288.76850000000007</v>
      </c>
      <c r="X54" s="9">
        <v>41.551500000000061</v>
      </c>
    </row>
    <row r="55" spans="1:24" ht="12.75" customHeight="1">
      <c r="A55" s="8"/>
      <c r="B55" s="18" t="s">
        <v>18</v>
      </c>
      <c r="C55" s="62" t="s">
        <v>82</v>
      </c>
      <c r="D55" s="62"/>
      <c r="E55" s="18"/>
      <c r="G55" s="5"/>
      <c r="H55" s="27"/>
      <c r="I55" s="22"/>
      <c r="J55" s="9"/>
      <c r="K55" s="9"/>
      <c r="L55" s="9"/>
      <c r="M55" s="9"/>
      <c r="O55" s="13" t="s">
        <v>16</v>
      </c>
      <c r="P55" s="22">
        <v>28.05</v>
      </c>
      <c r="Q55" s="16">
        <v>65.208933333333334</v>
      </c>
      <c r="R55" s="6">
        <v>69.132999999999996</v>
      </c>
      <c r="S55" s="6">
        <v>31.15</v>
      </c>
      <c r="T55" s="6">
        <v>42.082999999999998</v>
      </c>
      <c r="U55" s="6">
        <v>30.617000000000001</v>
      </c>
      <c r="V55" s="6">
        <v>28.867000000000001</v>
      </c>
      <c r="W55" s="9">
        <v>295.10893333333337</v>
      </c>
      <c r="X55" s="9">
        <v>47.891933333333355</v>
      </c>
    </row>
    <row r="56" spans="1:24">
      <c r="A56" s="8"/>
      <c r="C56" s="42"/>
      <c r="D56" s="42"/>
      <c r="G56" s="5"/>
      <c r="H56" s="27"/>
      <c r="I56" s="22"/>
      <c r="J56" s="28"/>
      <c r="K56" s="9"/>
      <c r="L56" s="9"/>
      <c r="M56" s="9"/>
      <c r="O56" t="s">
        <v>91</v>
      </c>
      <c r="P56" s="6">
        <v>29.75</v>
      </c>
      <c r="Q56" s="6">
        <v>80.75</v>
      </c>
      <c r="R56" s="6">
        <v>71.716999999999999</v>
      </c>
      <c r="S56" s="47">
        <v>28.953384615384611</v>
      </c>
      <c r="T56" s="6">
        <v>42.15</v>
      </c>
      <c r="U56" s="16">
        <v>26.726391666666668</v>
      </c>
      <c r="V56" s="6">
        <v>31.832999999999998</v>
      </c>
      <c r="W56" s="9">
        <v>311.87977628205124</v>
      </c>
      <c r="X56" s="9">
        <v>64.662776282051226</v>
      </c>
    </row>
    <row r="57" spans="1:24" ht="12" customHeight="1">
      <c r="A57" s="8"/>
      <c r="B57" s="18" t="s">
        <v>47</v>
      </c>
      <c r="C57" s="63" t="s">
        <v>101</v>
      </c>
      <c r="D57" s="63"/>
      <c r="E57" s="18"/>
      <c r="F57" s="18"/>
      <c r="G57" s="5"/>
      <c r="H57" s="27"/>
      <c r="J57" s="6"/>
      <c r="K57" s="9"/>
      <c r="L57" s="9"/>
      <c r="M57" s="9"/>
      <c r="O57" s="13" t="s">
        <v>74</v>
      </c>
      <c r="P57" s="22">
        <v>32.383000000000003</v>
      </c>
      <c r="Q57" s="6">
        <v>82.8</v>
      </c>
      <c r="R57" s="6">
        <v>77.533000000000001</v>
      </c>
      <c r="S57" s="6">
        <v>37</v>
      </c>
      <c r="T57" s="6">
        <v>49.133000000000003</v>
      </c>
      <c r="U57" s="16">
        <v>26.726391666666668</v>
      </c>
      <c r="V57" s="6">
        <v>35.0167</v>
      </c>
      <c r="W57" s="9">
        <v>340.59209166666665</v>
      </c>
      <c r="X57" s="9">
        <v>93.375091666666634</v>
      </c>
    </row>
    <row r="58" spans="1:24">
      <c r="A58" s="8"/>
      <c r="C58" s="42"/>
      <c r="D58" s="42"/>
      <c r="L58" s="5"/>
      <c r="O58" s="12"/>
      <c r="Q58" s="16"/>
      <c r="V58" s="58"/>
      <c r="W58" s="9"/>
      <c r="X58" s="9"/>
    </row>
    <row r="59" spans="1:24">
      <c r="A59" s="8"/>
      <c r="B59" s="18" t="s">
        <v>12</v>
      </c>
      <c r="C59" s="63" t="s">
        <v>25</v>
      </c>
      <c r="D59" s="63"/>
      <c r="O59"/>
      <c r="S59" s="58"/>
      <c r="U59" s="16"/>
      <c r="W59" s="9"/>
      <c r="X59" s="9"/>
    </row>
    <row r="60" spans="1:24" ht="24">
      <c r="A60" s="8"/>
      <c r="C60" s="42"/>
      <c r="D60" s="42"/>
      <c r="G60" s="18"/>
      <c r="O60" s="52" t="s">
        <v>98</v>
      </c>
      <c r="P60" s="22"/>
      <c r="U60" s="16"/>
      <c r="W60" s="9"/>
      <c r="X60" s="9"/>
    </row>
    <row r="61" spans="1:24" ht="12" customHeight="1">
      <c r="A61" s="8"/>
      <c r="B61" s="18" t="s">
        <v>20</v>
      </c>
      <c r="C61" s="63" t="s">
        <v>4</v>
      </c>
      <c r="D61" s="63"/>
      <c r="O61" s="52"/>
      <c r="V61" s="16"/>
      <c r="W61" s="9"/>
      <c r="X61" s="9"/>
    </row>
    <row r="62" spans="1:24">
      <c r="A62" s="8"/>
      <c r="B62" s="18"/>
      <c r="C62" s="42"/>
      <c r="D62" s="42"/>
      <c r="O62" s="52"/>
      <c r="P62" s="16"/>
      <c r="Q62" s="9"/>
      <c r="R62" s="9"/>
      <c r="S62" s="9"/>
      <c r="T62" s="9"/>
      <c r="U62" s="9"/>
      <c r="V62" s="16"/>
      <c r="W62" s="9"/>
      <c r="X62" s="9"/>
    </row>
    <row r="63" spans="1:24">
      <c r="A63" s="8"/>
      <c r="B63" s="18" t="s">
        <v>21</v>
      </c>
      <c r="C63" s="43" t="s">
        <v>59</v>
      </c>
      <c r="D63" s="42"/>
      <c r="E63" s="8"/>
      <c r="F63" s="8"/>
      <c r="O63" s="52"/>
      <c r="P63" s="28"/>
      <c r="Q63" s="9"/>
      <c r="R63" s="9"/>
      <c r="S63" s="9"/>
      <c r="T63" s="9"/>
      <c r="U63" s="16"/>
      <c r="V63" s="9"/>
      <c r="W63" s="9"/>
      <c r="X63" s="9"/>
    </row>
    <row r="64" spans="1:24">
      <c r="A64" s="8"/>
      <c r="B64" s="18"/>
      <c r="C64" s="45"/>
      <c r="D64" s="42"/>
      <c r="E64" s="8"/>
      <c r="F64" s="8"/>
      <c r="O64" s="52"/>
      <c r="P64" s="9"/>
      <c r="Q64" s="9"/>
      <c r="R64" s="9"/>
      <c r="S64" s="9"/>
      <c r="T64" s="9"/>
      <c r="U64" s="9"/>
      <c r="V64" s="9"/>
      <c r="W64" s="9"/>
      <c r="X64" s="9"/>
    </row>
    <row r="65" spans="1:24">
      <c r="A65" s="8"/>
      <c r="B65" s="18"/>
      <c r="C65" s="49"/>
      <c r="D65" s="42"/>
      <c r="E65" s="8"/>
      <c r="F65" s="8"/>
      <c r="O65" s="52"/>
      <c r="P65" s="9"/>
      <c r="Q65" s="9"/>
      <c r="R65" s="9"/>
      <c r="S65" s="9"/>
      <c r="T65" s="9"/>
      <c r="U65" s="9"/>
      <c r="V65" s="9"/>
      <c r="W65" s="9"/>
      <c r="X65" s="9"/>
    </row>
    <row r="66" spans="1:24">
      <c r="A66" s="8"/>
      <c r="B66" s="18"/>
      <c r="C66" s="42"/>
      <c r="D66" s="42"/>
      <c r="E66" s="8"/>
      <c r="F66" s="8"/>
      <c r="O66" s="2" t="s">
        <v>81</v>
      </c>
    </row>
    <row r="67" spans="1:24">
      <c r="A67" s="8"/>
      <c r="B67" s="8" t="s">
        <v>37</v>
      </c>
      <c r="C67" s="31"/>
      <c r="D67" s="42"/>
      <c r="E67" s="8"/>
      <c r="F67" s="8"/>
    </row>
    <row r="68" spans="1:24">
      <c r="A68" s="8"/>
      <c r="C68" s="42"/>
      <c r="D68" s="42"/>
      <c r="E68" s="8"/>
      <c r="F68" s="8"/>
      <c r="K68" s="8"/>
      <c r="O68" s="3" t="s">
        <v>80</v>
      </c>
      <c r="T68" s="44"/>
      <c r="U68" s="44"/>
      <c r="V68" s="44"/>
      <c r="W68" s="44"/>
    </row>
    <row r="69" spans="1:24">
      <c r="A69" s="8"/>
      <c r="B69" s="18" t="s">
        <v>27</v>
      </c>
      <c r="C69" s="42"/>
      <c r="D69" s="42"/>
      <c r="E69" s="8"/>
      <c r="F69" s="8"/>
      <c r="K69" s="8"/>
      <c r="O69" s="8"/>
      <c r="P69" s="50">
        <v>2014</v>
      </c>
      <c r="Q69" s="44">
        <v>2015</v>
      </c>
      <c r="R69" s="6" t="s">
        <v>56</v>
      </c>
      <c r="T69" s="44"/>
      <c r="U69" s="50"/>
      <c r="V69" s="50"/>
      <c r="W69" s="44"/>
    </row>
    <row r="70" spans="1:24">
      <c r="A70" s="8"/>
      <c r="C70" s="42"/>
      <c r="D70" s="42"/>
      <c r="E70" s="8"/>
      <c r="F70" s="8"/>
      <c r="K70" s="8"/>
      <c r="O70" s="13" t="s">
        <v>73</v>
      </c>
      <c r="P70" s="9">
        <v>270.19900000000001</v>
      </c>
      <c r="Q70" s="9">
        <v>250.78370000000001</v>
      </c>
      <c r="R70" s="9">
        <f t="shared" ref="R70:R80" si="0">Q70-P70</f>
        <v>-19.415300000000002</v>
      </c>
      <c r="T70" s="5"/>
      <c r="U70" s="9"/>
      <c r="W70" s="9"/>
    </row>
    <row r="71" spans="1:24" ht="12.75" customHeight="1">
      <c r="A71" s="8"/>
      <c r="B71" s="8" t="s">
        <v>36</v>
      </c>
      <c r="C71" s="43" t="s">
        <v>104</v>
      </c>
      <c r="D71" s="42"/>
      <c r="E71" s="8"/>
      <c r="F71" s="8"/>
      <c r="K71" s="8"/>
      <c r="O71" s="12" t="s">
        <v>68</v>
      </c>
      <c r="P71" s="9">
        <v>262.53399999999999</v>
      </c>
      <c r="Q71" s="9">
        <v>247.21700000000001</v>
      </c>
      <c r="R71" s="9">
        <f t="shared" si="0"/>
        <v>-15.316999999999979</v>
      </c>
      <c r="T71" s="5"/>
      <c r="U71" s="9"/>
      <c r="V71" s="9"/>
      <c r="W71" s="9"/>
    </row>
    <row r="72" spans="1:24">
      <c r="C72" s="5"/>
      <c r="D72" s="5"/>
      <c r="K72" s="8"/>
      <c r="O72" s="31" t="s">
        <v>66</v>
      </c>
      <c r="P72" s="6">
        <v>295.15000000000003</v>
      </c>
      <c r="Q72" s="9">
        <v>285.51734999999996</v>
      </c>
      <c r="R72" s="9">
        <f t="shared" si="0"/>
        <v>-9.6326500000000692</v>
      </c>
      <c r="T72" s="2"/>
      <c r="U72" s="9"/>
      <c r="V72" s="9"/>
      <c r="W72" s="9"/>
    </row>
    <row r="73" spans="1:24">
      <c r="B73" s="18" t="s">
        <v>77</v>
      </c>
      <c r="C73" s="43" t="s">
        <v>66</v>
      </c>
      <c r="D73" s="5"/>
      <c r="K73" s="8"/>
      <c r="O73" s="12" t="s">
        <v>4</v>
      </c>
      <c r="P73" s="9">
        <v>268.77100000000002</v>
      </c>
      <c r="Q73" s="9">
        <v>259.18299999999999</v>
      </c>
      <c r="R73" s="9">
        <f t="shared" si="0"/>
        <v>-9.5880000000000223</v>
      </c>
      <c r="T73" s="5"/>
      <c r="U73" s="9"/>
      <c r="V73" s="9"/>
      <c r="W73" s="9"/>
    </row>
    <row r="74" spans="1:24">
      <c r="K74" s="8"/>
      <c r="O74" s="13" t="s">
        <v>35</v>
      </c>
      <c r="P74" s="9">
        <v>274.83299999999997</v>
      </c>
      <c r="Q74" s="9">
        <v>267.48629999999997</v>
      </c>
      <c r="R74" s="9">
        <f t="shared" si="0"/>
        <v>-7.3466999999999985</v>
      </c>
      <c r="T74" s="5"/>
      <c r="U74" s="9"/>
      <c r="V74" s="9"/>
      <c r="W74" s="9"/>
    </row>
    <row r="75" spans="1:24">
      <c r="O75" s="13" t="s">
        <v>38</v>
      </c>
      <c r="P75" s="9">
        <v>269.44970000000001</v>
      </c>
      <c r="Q75" s="9">
        <v>263.79599999999999</v>
      </c>
      <c r="R75" s="9">
        <f t="shared" si="0"/>
        <v>-5.6537000000000148</v>
      </c>
      <c r="T75" s="5"/>
      <c r="U75" s="9"/>
      <c r="V75" s="9"/>
      <c r="W75" s="9"/>
    </row>
    <row r="76" spans="1:24">
      <c r="O76" s="13" t="s">
        <v>59</v>
      </c>
      <c r="P76" s="6">
        <v>289.21199999999999</v>
      </c>
      <c r="Q76" s="9">
        <v>284.51009166666665</v>
      </c>
      <c r="R76" s="9">
        <f t="shared" si="0"/>
        <v>-4.7019083333333356</v>
      </c>
      <c r="T76" s="5"/>
      <c r="U76" s="9"/>
      <c r="V76" s="9"/>
      <c r="W76" s="9"/>
    </row>
    <row r="77" spans="1:24">
      <c r="O77" s="13" t="s">
        <v>3</v>
      </c>
      <c r="P77" s="9">
        <v>274.17399999999998</v>
      </c>
      <c r="Q77" s="9">
        <v>271.69880000000001</v>
      </c>
      <c r="R77" s="9">
        <f t="shared" si="0"/>
        <v>-2.4751999999999725</v>
      </c>
      <c r="T77" s="5"/>
      <c r="U77" s="9"/>
      <c r="V77" s="9"/>
      <c r="W77" s="9"/>
    </row>
    <row r="78" spans="1:24">
      <c r="O78" s="12" t="s">
        <v>33</v>
      </c>
      <c r="P78" s="9">
        <v>263.46629999999999</v>
      </c>
      <c r="Q78" s="9">
        <v>265.81419999999997</v>
      </c>
      <c r="R78" s="9">
        <f t="shared" si="0"/>
        <v>2.3478999999999814</v>
      </c>
    </row>
    <row r="79" spans="1:24">
      <c r="O79" s="13" t="s">
        <v>25</v>
      </c>
      <c r="P79" s="9">
        <v>249.893</v>
      </c>
      <c r="Q79" s="9">
        <v>253.01489166666667</v>
      </c>
      <c r="R79" s="9">
        <f t="shared" si="0"/>
        <v>3.1218916666666701</v>
      </c>
      <c r="T79" s="52"/>
      <c r="U79" s="9"/>
    </row>
    <row r="80" spans="1:24">
      <c r="O80" s="13" t="s">
        <v>62</v>
      </c>
      <c r="P80" s="6">
        <v>275.149</v>
      </c>
      <c r="Q80" s="9">
        <v>279.483</v>
      </c>
      <c r="R80" s="9">
        <f t="shared" si="0"/>
        <v>4.3340000000000032</v>
      </c>
      <c r="T80" s="14"/>
      <c r="U80" s="9"/>
    </row>
    <row r="81" spans="15:21" s="8" customFormat="1">
      <c r="O81" s="6"/>
      <c r="P81" s="6"/>
      <c r="Q81" s="6"/>
      <c r="R81" s="6"/>
      <c r="S81" s="6"/>
      <c r="T81" s="52"/>
      <c r="U81" s="9"/>
    </row>
    <row r="82" spans="15:21" s="8" customFormat="1">
      <c r="O82" s="6"/>
      <c r="P82" s="6"/>
      <c r="Q82" s="6"/>
      <c r="R82" s="6"/>
      <c r="S82" s="6"/>
      <c r="T82" s="52"/>
      <c r="U82" s="9"/>
    </row>
    <row r="83" spans="15:21" s="8" customFormat="1">
      <c r="O83" s="6"/>
      <c r="P83" s="6"/>
      <c r="Q83" s="6"/>
      <c r="R83" s="6"/>
      <c r="S83" s="6"/>
      <c r="T83" s="52"/>
      <c r="U83" s="9"/>
    </row>
    <row r="84" spans="15:21" s="8" customFormat="1">
      <c r="O84" s="6"/>
      <c r="P84" s="6"/>
      <c r="Q84" s="6"/>
      <c r="R84" s="6"/>
      <c r="S84" s="6"/>
      <c r="T84" s="52"/>
      <c r="U84" s="9"/>
    </row>
    <row r="85" spans="15:21" s="8" customFormat="1">
      <c r="O85" s="6"/>
      <c r="P85" s="6"/>
      <c r="Q85" s="6"/>
      <c r="R85" s="6"/>
      <c r="S85" s="6"/>
    </row>
  </sheetData>
  <sortState ref="H4:J18">
    <sortCondition descending="1" ref="J4:J18"/>
  </sortState>
  <mergeCells count="11">
    <mergeCell ref="G28:M28"/>
    <mergeCell ref="Q1:S1"/>
    <mergeCell ref="G1:J1"/>
    <mergeCell ref="M1:O1"/>
    <mergeCell ref="S25:U25"/>
    <mergeCell ref="O25:Q25"/>
    <mergeCell ref="C55:D55"/>
    <mergeCell ref="C57:D57"/>
    <mergeCell ref="C59:D59"/>
    <mergeCell ref="C61:D61"/>
    <mergeCell ref="A1:D1"/>
  </mergeCells>
  <phoneticPr fontId="1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Z41"/>
  <sheetViews>
    <sheetView zoomScale="115" zoomScaleNormal="115" zoomScalePageLayoutView="115" workbookViewId="0">
      <selection activeCell="F19" sqref="F19"/>
    </sheetView>
  </sheetViews>
  <sheetFormatPr baseColWidth="10" defaultColWidth="8.83203125" defaultRowHeight="12"/>
  <cols>
    <col min="1" max="1" width="8.83203125" style="8"/>
    <col min="2" max="2" width="16.5" style="11" bestFit="1" customWidth="1"/>
    <col min="3" max="3" width="8.83203125" style="6"/>
    <col min="4" max="6" width="8.83203125" style="8"/>
    <col min="7" max="7" width="11.1640625" style="8" customWidth="1"/>
    <col min="8" max="8" width="8.83203125" style="8"/>
    <col min="9" max="10" width="8.83203125" style="6"/>
    <col min="11" max="12" width="8.83203125" style="8"/>
    <col min="13" max="13" width="16.5" style="8" bestFit="1" customWidth="1"/>
    <col min="14" max="14" width="14" style="6" bestFit="1" customWidth="1"/>
    <col min="15" max="15" width="8.83203125" style="6"/>
    <col min="16" max="19" width="8.83203125" style="8"/>
    <col min="20" max="20" width="16.83203125" style="8" bestFit="1" customWidth="1"/>
    <col min="21" max="16384" width="8.83203125" style="8"/>
  </cols>
  <sheetData>
    <row r="1" spans="2:26">
      <c r="B1" s="25" t="s">
        <v>12</v>
      </c>
      <c r="M1" s="3" t="s">
        <v>12</v>
      </c>
      <c r="T1" s="3"/>
    </row>
    <row r="3" spans="2:26">
      <c r="C3" s="64" t="s">
        <v>7</v>
      </c>
      <c r="D3" s="64"/>
      <c r="E3" s="64"/>
      <c r="F3" s="60"/>
      <c r="G3" s="23"/>
      <c r="H3" s="64" t="s">
        <v>6</v>
      </c>
      <c r="I3" s="64"/>
      <c r="M3" s="4" t="s">
        <v>0</v>
      </c>
      <c r="N3" s="4" t="s">
        <v>10</v>
      </c>
      <c r="O3" s="4" t="s">
        <v>11</v>
      </c>
      <c r="P3" s="4" t="s">
        <v>10</v>
      </c>
      <c r="Q3" s="4" t="s">
        <v>11</v>
      </c>
      <c r="R3" s="23" t="s">
        <v>9</v>
      </c>
      <c r="U3" s="4"/>
      <c r="V3" s="4"/>
      <c r="W3" s="4"/>
      <c r="X3" s="4"/>
      <c r="Y3" s="23"/>
    </row>
    <row r="4" spans="2:26">
      <c r="C4" s="4">
        <v>42102</v>
      </c>
      <c r="D4" s="4">
        <v>42165</v>
      </c>
      <c r="E4" s="4">
        <v>42193</v>
      </c>
      <c r="F4" s="4">
        <v>42243</v>
      </c>
      <c r="G4" s="4"/>
      <c r="H4" s="4">
        <v>42137</v>
      </c>
      <c r="I4" s="4">
        <v>42186</v>
      </c>
      <c r="J4" s="4">
        <v>42228</v>
      </c>
      <c r="K4" s="4"/>
      <c r="N4" s="4" t="s">
        <v>13</v>
      </c>
      <c r="O4" s="4" t="s">
        <v>13</v>
      </c>
      <c r="P4" s="4" t="s">
        <v>8</v>
      </c>
      <c r="Q4" s="4" t="s">
        <v>8</v>
      </c>
      <c r="R4" s="4" t="s">
        <v>8</v>
      </c>
      <c r="T4" s="4"/>
      <c r="U4" s="4"/>
      <c r="V4" s="4"/>
      <c r="W4" s="4"/>
      <c r="X4" s="4"/>
      <c r="Y4" s="4"/>
    </row>
    <row r="5" spans="2:26">
      <c r="B5" s="11" t="s">
        <v>82</v>
      </c>
      <c r="C5" s="54">
        <v>22.8</v>
      </c>
      <c r="D5" s="53"/>
      <c r="E5" s="54"/>
      <c r="F5" s="54">
        <v>22.867000000000001</v>
      </c>
      <c r="G5" s="54"/>
      <c r="H5" s="54">
        <v>56.55</v>
      </c>
      <c r="I5" s="55">
        <v>56.466999999999999</v>
      </c>
      <c r="J5" s="9"/>
      <c r="K5" s="6"/>
      <c r="M5" s="11" t="s">
        <v>82</v>
      </c>
      <c r="N5" s="22">
        <v>22.8</v>
      </c>
      <c r="O5" s="6">
        <v>56.466999999999999</v>
      </c>
      <c r="P5" s="9">
        <f t="shared" ref="P5:P21" si="0">10/(N5/60)</f>
        <v>26.315789473684209</v>
      </c>
      <c r="Q5" s="9">
        <f t="shared" ref="Q5:Q21" si="1">25/(O5/60)</f>
        <v>26.564187932774896</v>
      </c>
      <c r="R5" s="9">
        <f t="shared" ref="R5:R21" si="2">AVERAGE(P5:Q5)</f>
        <v>26.439988703229552</v>
      </c>
      <c r="U5" s="9"/>
      <c r="V5" s="9"/>
      <c r="W5" s="9"/>
      <c r="X5" s="9"/>
      <c r="Y5" s="9"/>
    </row>
    <row r="6" spans="2:26">
      <c r="B6" s="12" t="s">
        <v>25</v>
      </c>
      <c r="C6" s="53">
        <v>24.183</v>
      </c>
      <c r="D6" s="54">
        <v>23.433</v>
      </c>
      <c r="E6" s="54"/>
      <c r="F6" s="54"/>
      <c r="G6" s="54"/>
      <c r="H6" s="54">
        <v>58.283000000000001</v>
      </c>
      <c r="I6" s="55">
        <v>56.933</v>
      </c>
      <c r="J6" s="9">
        <v>58.2</v>
      </c>
      <c r="K6" s="6"/>
      <c r="M6" s="12" t="s">
        <v>25</v>
      </c>
      <c r="N6" s="9">
        <v>23.433</v>
      </c>
      <c r="O6" s="6">
        <v>56.933</v>
      </c>
      <c r="P6" s="9">
        <f t="shared" si="0"/>
        <v>25.604916143899629</v>
      </c>
      <c r="Q6" s="9">
        <f t="shared" si="1"/>
        <v>26.34675847048285</v>
      </c>
      <c r="R6" s="9">
        <f t="shared" si="2"/>
        <v>25.975837307191242</v>
      </c>
      <c r="U6" s="9"/>
      <c r="V6" s="9"/>
      <c r="W6" s="9"/>
      <c r="X6" s="9"/>
      <c r="Y6" s="9"/>
    </row>
    <row r="7" spans="2:26">
      <c r="B7" s="12" t="s">
        <v>4</v>
      </c>
      <c r="C7" s="53">
        <v>25.167000000000002</v>
      </c>
      <c r="D7" s="54">
        <v>24.917000000000002</v>
      </c>
      <c r="E7" s="54">
        <v>24.933</v>
      </c>
      <c r="F7" s="54">
        <v>24.882999999999999</v>
      </c>
      <c r="G7" s="54"/>
      <c r="H7" s="54">
        <v>61.8</v>
      </c>
      <c r="I7" s="55">
        <v>59.933</v>
      </c>
      <c r="J7" s="9">
        <v>61</v>
      </c>
      <c r="K7" s="6"/>
      <c r="M7" s="27" t="s">
        <v>30</v>
      </c>
      <c r="N7" s="22">
        <v>23.7</v>
      </c>
      <c r="O7" s="9">
        <v>58.067</v>
      </c>
      <c r="P7" s="9">
        <f t="shared" si="0"/>
        <v>25.316455696202535</v>
      </c>
      <c r="Q7" s="9">
        <f t="shared" si="1"/>
        <v>25.832228288012125</v>
      </c>
      <c r="R7" s="9">
        <f t="shared" si="2"/>
        <v>25.574341992107328</v>
      </c>
      <c r="U7" s="9"/>
      <c r="V7" s="9"/>
      <c r="W7" s="9"/>
      <c r="X7" s="9"/>
      <c r="Y7" s="9"/>
    </row>
    <row r="8" spans="2:26">
      <c r="B8" s="12" t="s">
        <v>73</v>
      </c>
      <c r="C8" s="53">
        <v>25.25</v>
      </c>
      <c r="D8" s="54"/>
      <c r="E8" s="54"/>
      <c r="F8" s="54">
        <v>24.65</v>
      </c>
      <c r="G8" s="54"/>
      <c r="H8" s="54">
        <v>62.3</v>
      </c>
      <c r="I8" s="55">
        <v>62.5</v>
      </c>
      <c r="J8" s="9">
        <v>59.067</v>
      </c>
      <c r="K8" s="6"/>
      <c r="M8" s="27" t="s">
        <v>93</v>
      </c>
      <c r="N8" s="6">
        <v>24.183</v>
      </c>
      <c r="O8" s="6">
        <v>57.5</v>
      </c>
      <c r="P8" s="9">
        <f t="shared" si="0"/>
        <v>24.810817516437165</v>
      </c>
      <c r="Q8" s="9">
        <f t="shared" si="1"/>
        <v>26.086956521739129</v>
      </c>
      <c r="R8" s="9">
        <f t="shared" si="2"/>
        <v>25.448887019088147</v>
      </c>
      <c r="U8" s="9"/>
      <c r="V8" s="9"/>
      <c r="W8" s="9"/>
      <c r="X8" s="9"/>
      <c r="Y8" s="9"/>
    </row>
    <row r="9" spans="2:26">
      <c r="B9" s="12" t="s">
        <v>3</v>
      </c>
      <c r="C9" s="53">
        <v>26.332999999999998</v>
      </c>
      <c r="D9" s="54">
        <v>25.567</v>
      </c>
      <c r="E9" s="54">
        <v>26.632999999999999</v>
      </c>
      <c r="F9" s="54">
        <v>26.082999999999998</v>
      </c>
      <c r="G9" s="54"/>
      <c r="H9" s="54">
        <v>64.316999999999993</v>
      </c>
      <c r="I9" s="55"/>
      <c r="J9" s="6">
        <v>64.617000000000004</v>
      </c>
      <c r="K9" s="6"/>
      <c r="M9" s="12" t="s">
        <v>73</v>
      </c>
      <c r="N9" s="9">
        <v>25.25</v>
      </c>
      <c r="O9" s="9">
        <v>59.067</v>
      </c>
      <c r="P9" s="9">
        <f t="shared" si="0"/>
        <v>23.762376237623762</v>
      </c>
      <c r="Q9" s="9">
        <f t="shared" si="1"/>
        <v>25.394890548021738</v>
      </c>
      <c r="R9" s="9">
        <f t="shared" si="2"/>
        <v>24.578633392822752</v>
      </c>
      <c r="U9" s="9"/>
      <c r="V9" s="9"/>
      <c r="W9" s="9"/>
      <c r="X9" s="9"/>
      <c r="Y9" s="9"/>
    </row>
    <row r="10" spans="2:26">
      <c r="B10" s="12" t="s">
        <v>44</v>
      </c>
      <c r="C10" s="53">
        <v>26.317</v>
      </c>
      <c r="D10" s="54">
        <v>24.933</v>
      </c>
      <c r="E10" s="54">
        <v>25.766999999999999</v>
      </c>
      <c r="F10" s="54"/>
      <c r="G10" s="54"/>
      <c r="H10" s="54">
        <v>64.95</v>
      </c>
      <c r="I10" s="55"/>
      <c r="J10" s="6">
        <v>64.132999999999996</v>
      </c>
      <c r="K10" s="6"/>
      <c r="M10" s="12" t="s">
        <v>4</v>
      </c>
      <c r="N10" s="9">
        <v>24.917000000000002</v>
      </c>
      <c r="O10" s="9">
        <v>59.933</v>
      </c>
      <c r="P10" s="9">
        <f t="shared" si="0"/>
        <v>24.079945418790384</v>
      </c>
      <c r="Q10" s="9">
        <f t="shared" si="1"/>
        <v>25.027947875127225</v>
      </c>
      <c r="R10" s="9">
        <f t="shared" si="2"/>
        <v>24.553946646958806</v>
      </c>
      <c r="U10" s="9"/>
      <c r="V10" s="9"/>
      <c r="W10" s="9"/>
      <c r="X10" s="9"/>
      <c r="Y10" s="9"/>
    </row>
    <row r="11" spans="2:26">
      <c r="B11" s="12" t="s">
        <v>35</v>
      </c>
      <c r="C11" s="53"/>
      <c r="D11" s="54">
        <v>24.367000000000001</v>
      </c>
      <c r="E11" s="54"/>
      <c r="F11" s="54"/>
      <c r="G11" s="54"/>
      <c r="H11" s="54">
        <v>67.367000000000004</v>
      </c>
      <c r="I11" s="55"/>
      <c r="J11" s="6">
        <v>61.966999999999999</v>
      </c>
      <c r="K11" s="6"/>
      <c r="M11" s="12" t="s">
        <v>35</v>
      </c>
      <c r="N11" s="54">
        <v>24.367000000000001</v>
      </c>
      <c r="O11" s="6">
        <v>61.966999999999999</v>
      </c>
      <c r="P11" s="9">
        <f t="shared" si="0"/>
        <v>24.623466163253578</v>
      </c>
      <c r="Q11" s="9">
        <f t="shared" si="1"/>
        <v>24.206432455984636</v>
      </c>
      <c r="R11" s="9">
        <f t="shared" si="2"/>
        <v>24.414949309619107</v>
      </c>
      <c r="U11" s="9"/>
      <c r="V11" s="9"/>
      <c r="W11" s="9"/>
      <c r="X11" s="9"/>
      <c r="Y11" s="9"/>
    </row>
    <row r="12" spans="2:26">
      <c r="B12" s="12" t="s">
        <v>59</v>
      </c>
      <c r="C12" s="53"/>
      <c r="D12" s="54">
        <v>26.582999999999998</v>
      </c>
      <c r="E12" s="54"/>
      <c r="F12" s="54"/>
      <c r="G12" s="54"/>
      <c r="H12" s="54">
        <v>68.75</v>
      </c>
      <c r="I12" s="55"/>
      <c r="J12" s="6">
        <v>67.766999999999996</v>
      </c>
      <c r="K12" s="6"/>
      <c r="M12" s="12" t="s">
        <v>44</v>
      </c>
      <c r="N12" s="6">
        <v>24.933</v>
      </c>
      <c r="O12" s="6">
        <v>64.132999999999996</v>
      </c>
      <c r="P12" s="9">
        <f t="shared" si="0"/>
        <v>24.064492840813383</v>
      </c>
      <c r="Q12" s="9">
        <f t="shared" si="1"/>
        <v>23.388894952676473</v>
      </c>
      <c r="R12" s="9">
        <f t="shared" si="2"/>
        <v>23.726693896744926</v>
      </c>
      <c r="U12" s="9"/>
      <c r="V12" s="9"/>
      <c r="W12" s="9"/>
      <c r="X12" s="9"/>
      <c r="Y12" s="9"/>
    </row>
    <row r="13" spans="2:26">
      <c r="B13" s="27" t="s">
        <v>93</v>
      </c>
      <c r="C13" s="53">
        <v>24.582999999999998</v>
      </c>
      <c r="D13" s="54">
        <v>24.183</v>
      </c>
      <c r="E13" s="54"/>
      <c r="F13" s="54">
        <v>24.4</v>
      </c>
      <c r="G13" s="54"/>
      <c r="H13" s="54"/>
      <c r="I13" s="55">
        <v>57.5</v>
      </c>
      <c r="K13" s="6"/>
      <c r="M13" s="12" t="s">
        <v>3</v>
      </c>
      <c r="N13" s="22">
        <v>25.567</v>
      </c>
      <c r="O13" s="28">
        <v>64.316999999999993</v>
      </c>
      <c r="P13" s="9">
        <f t="shared" si="0"/>
        <v>23.467751398286854</v>
      </c>
      <c r="Q13" s="9">
        <f t="shared" si="1"/>
        <v>23.321983301459959</v>
      </c>
      <c r="R13" s="9">
        <f t="shared" si="2"/>
        <v>23.394867349873408</v>
      </c>
      <c r="U13" s="9"/>
      <c r="V13" s="9"/>
      <c r="W13" s="9"/>
      <c r="X13" s="9"/>
      <c r="Y13" s="9"/>
    </row>
    <row r="14" spans="2:26">
      <c r="B14" s="27" t="s">
        <v>70</v>
      </c>
      <c r="C14" s="53">
        <v>27.283000000000001</v>
      </c>
      <c r="D14" s="54">
        <v>27.15</v>
      </c>
      <c r="E14" s="54">
        <v>26.5</v>
      </c>
      <c r="F14" s="54"/>
      <c r="G14" s="54"/>
      <c r="H14" s="54"/>
      <c r="I14" s="55">
        <v>69.266999999999996</v>
      </c>
      <c r="J14" s="23"/>
      <c r="K14" s="6"/>
      <c r="M14" s="27" t="s">
        <v>43</v>
      </c>
      <c r="N14" s="22">
        <v>27.417000000000002</v>
      </c>
      <c r="O14" s="6">
        <v>65.082999999999998</v>
      </c>
      <c r="P14" s="9">
        <f t="shared" si="0"/>
        <v>21.884232410548201</v>
      </c>
      <c r="Q14" s="9">
        <f t="shared" si="1"/>
        <v>23.047493200989507</v>
      </c>
      <c r="R14" s="9">
        <f t="shared" si="2"/>
        <v>22.465862805768854</v>
      </c>
      <c r="U14" s="9"/>
      <c r="V14" s="9"/>
      <c r="W14" s="9"/>
      <c r="X14" s="9"/>
      <c r="Y14" s="9"/>
    </row>
    <row r="15" spans="2:26">
      <c r="B15" s="27" t="s">
        <v>17</v>
      </c>
      <c r="C15" s="53"/>
      <c r="D15" s="54"/>
      <c r="E15" s="54">
        <v>27.266999999999999</v>
      </c>
      <c r="F15" s="54"/>
      <c r="G15" s="54"/>
      <c r="H15" s="54"/>
      <c r="I15" s="55">
        <v>69.716999999999999</v>
      </c>
      <c r="J15" s="23"/>
      <c r="K15" s="6"/>
      <c r="M15" s="27" t="s">
        <v>62</v>
      </c>
      <c r="N15" s="22">
        <v>27.132999999999999</v>
      </c>
      <c r="O15" s="6">
        <v>65.8</v>
      </c>
      <c r="P15" s="9">
        <f t="shared" si="0"/>
        <v>22.113293775107802</v>
      </c>
      <c r="Q15" s="9">
        <f t="shared" si="1"/>
        <v>22.796352583586625</v>
      </c>
      <c r="R15" s="9">
        <f t="shared" si="2"/>
        <v>22.454823179347216</v>
      </c>
      <c r="U15" s="9"/>
      <c r="V15" s="9"/>
      <c r="W15" s="9"/>
      <c r="X15" s="9"/>
      <c r="Y15" s="9"/>
    </row>
    <row r="16" spans="2:26">
      <c r="B16" s="27" t="s">
        <v>66</v>
      </c>
      <c r="C16" s="53">
        <v>28.283000000000001</v>
      </c>
      <c r="D16" s="54">
        <v>28.15</v>
      </c>
      <c r="E16" s="54">
        <v>27.683</v>
      </c>
      <c r="F16" s="54">
        <v>29.817</v>
      </c>
      <c r="G16" s="54"/>
      <c r="H16" s="54"/>
      <c r="I16" s="55">
        <v>70.733000000000004</v>
      </c>
      <c r="K16" s="6"/>
      <c r="M16" s="12" t="s">
        <v>59</v>
      </c>
      <c r="N16" s="9">
        <v>26.582999999999998</v>
      </c>
      <c r="O16" s="6">
        <v>67.766999999999996</v>
      </c>
      <c r="P16" s="9">
        <f t="shared" si="0"/>
        <v>22.570815934996052</v>
      </c>
      <c r="Q16" s="9">
        <f t="shared" si="1"/>
        <v>22.134667315950246</v>
      </c>
      <c r="R16" s="9">
        <f t="shared" si="2"/>
        <v>22.352741625473151</v>
      </c>
      <c r="V16" s="9"/>
      <c r="W16" s="9"/>
      <c r="X16" s="9"/>
      <c r="Y16" s="9"/>
      <c r="Z16" s="9"/>
    </row>
    <row r="17" spans="2:26">
      <c r="B17" t="s">
        <v>91</v>
      </c>
      <c r="C17" s="53"/>
      <c r="D17" s="54"/>
      <c r="E17" s="54">
        <v>29.75</v>
      </c>
      <c r="F17" s="54"/>
      <c r="G17" s="54"/>
      <c r="H17" s="54"/>
      <c r="I17" s="55">
        <v>80.75</v>
      </c>
      <c r="J17" s="23"/>
      <c r="K17" s="6"/>
      <c r="M17" s="27" t="s">
        <v>70</v>
      </c>
      <c r="N17" s="9">
        <v>26.5</v>
      </c>
      <c r="O17" s="9">
        <v>69.266999999999996</v>
      </c>
      <c r="P17" s="9">
        <f t="shared" si="0"/>
        <v>22.641509433962266</v>
      </c>
      <c r="Q17" s="9">
        <f t="shared" si="1"/>
        <v>21.655333708692453</v>
      </c>
      <c r="R17" s="9">
        <f t="shared" si="2"/>
        <v>22.148421571327361</v>
      </c>
      <c r="V17" s="9"/>
      <c r="W17" s="9"/>
      <c r="X17" s="9"/>
      <c r="Y17" s="9"/>
      <c r="Z17" s="9"/>
    </row>
    <row r="18" spans="2:26">
      <c r="B18" s="27" t="s">
        <v>74</v>
      </c>
      <c r="C18" s="53"/>
      <c r="D18" s="54"/>
      <c r="E18" s="54">
        <v>32.383000000000003</v>
      </c>
      <c r="F18" s="54">
        <v>31.167000000000002</v>
      </c>
      <c r="G18" s="54"/>
      <c r="H18" s="54"/>
      <c r="I18" s="55">
        <v>82.8</v>
      </c>
      <c r="J18" s="23"/>
      <c r="K18" s="6"/>
      <c r="M18" s="27" t="s">
        <v>17</v>
      </c>
      <c r="N18" s="6">
        <v>27.266999999999999</v>
      </c>
      <c r="O18" s="6">
        <v>69.716999999999999</v>
      </c>
      <c r="P18" s="9">
        <f t="shared" si="0"/>
        <v>22.004620970403785</v>
      </c>
      <c r="Q18" s="9">
        <f t="shared" si="1"/>
        <v>21.515555746804939</v>
      </c>
      <c r="R18" s="9">
        <f t="shared" si="2"/>
        <v>21.760088358604364</v>
      </c>
      <c r="V18" s="9"/>
      <c r="W18" s="9"/>
      <c r="X18" s="9"/>
      <c r="Y18" s="9"/>
      <c r="Z18" s="9"/>
    </row>
    <row r="19" spans="2:26">
      <c r="B19" s="27" t="s">
        <v>30</v>
      </c>
      <c r="C19" s="22">
        <v>23.7</v>
      </c>
      <c r="D19" s="6"/>
      <c r="E19" s="6"/>
      <c r="F19" s="6"/>
      <c r="G19" s="6"/>
      <c r="H19" s="9"/>
      <c r="I19" s="32"/>
      <c r="J19" s="24"/>
      <c r="K19" s="6"/>
      <c r="M19" s="27" t="s">
        <v>66</v>
      </c>
      <c r="N19" s="22">
        <v>27.683</v>
      </c>
      <c r="O19" s="9">
        <v>70.733000000000004</v>
      </c>
      <c r="P19" s="9">
        <f t="shared" si="0"/>
        <v>21.673951522595097</v>
      </c>
      <c r="Q19" s="9">
        <f t="shared" si="1"/>
        <v>21.20650898449097</v>
      </c>
      <c r="R19" s="9">
        <f t="shared" si="2"/>
        <v>21.440230253543035</v>
      </c>
      <c r="V19" s="9"/>
      <c r="W19" s="9"/>
      <c r="X19" s="9"/>
      <c r="Y19" s="9"/>
      <c r="Z19" s="9"/>
    </row>
    <row r="20" spans="2:26">
      <c r="B20" s="27" t="s">
        <v>62</v>
      </c>
      <c r="C20" s="22">
        <v>27.132999999999999</v>
      </c>
      <c r="D20" s="6"/>
      <c r="E20" s="35"/>
      <c r="F20" s="6">
        <v>27.8</v>
      </c>
      <c r="G20" s="6"/>
      <c r="H20" s="9"/>
      <c r="I20" s="33"/>
      <c r="J20" s="6">
        <v>65.8</v>
      </c>
      <c r="K20" s="6"/>
      <c r="M20" t="s">
        <v>91</v>
      </c>
      <c r="N20" s="6">
        <v>29.75</v>
      </c>
      <c r="O20" s="22">
        <v>80.75</v>
      </c>
      <c r="P20" s="9">
        <f t="shared" si="0"/>
        <v>20.168067226890756</v>
      </c>
      <c r="Q20" s="9">
        <f t="shared" si="1"/>
        <v>18.575851393188852</v>
      </c>
      <c r="R20" s="9">
        <f t="shared" si="2"/>
        <v>19.371959310039806</v>
      </c>
      <c r="V20" s="9"/>
      <c r="W20" s="9"/>
      <c r="X20" s="9"/>
      <c r="Y20" s="9"/>
      <c r="Z20" s="9"/>
    </row>
    <row r="21" spans="2:26">
      <c r="B21" s="27" t="s">
        <v>43</v>
      </c>
      <c r="C21" s="22">
        <v>27.417000000000002</v>
      </c>
      <c r="D21" s="6"/>
      <c r="E21" s="36"/>
      <c r="F21" s="60"/>
      <c r="G21" s="6"/>
      <c r="H21" s="9"/>
      <c r="I21" s="32"/>
      <c r="J21" s="6">
        <v>65.082999999999998</v>
      </c>
      <c r="K21" s="6"/>
      <c r="M21" s="27" t="s">
        <v>74</v>
      </c>
      <c r="N21" s="22">
        <v>32.383000000000003</v>
      </c>
      <c r="O21" s="6">
        <v>82.8</v>
      </c>
      <c r="P21" s="9">
        <f t="shared" si="0"/>
        <v>18.528240125992031</v>
      </c>
      <c r="Q21" s="9">
        <f t="shared" si="1"/>
        <v>18.115942028985508</v>
      </c>
      <c r="R21" s="9">
        <f t="shared" si="2"/>
        <v>18.322091077488771</v>
      </c>
      <c r="V21" s="9"/>
      <c r="W21" s="9"/>
      <c r="X21" s="9"/>
      <c r="Y21" s="9"/>
      <c r="Z21" s="9"/>
    </row>
    <row r="22" spans="2:26">
      <c r="B22" s="27"/>
      <c r="C22" s="22"/>
      <c r="D22" s="36"/>
      <c r="E22" s="36"/>
      <c r="F22" s="60"/>
      <c r="G22" s="6"/>
      <c r="H22" s="9"/>
      <c r="I22" s="33"/>
      <c r="J22" s="36"/>
      <c r="K22" s="6"/>
      <c r="M22" s="27"/>
      <c r="O22" s="22"/>
      <c r="P22" s="9"/>
      <c r="Q22" s="9"/>
      <c r="R22" s="9"/>
      <c r="V22" s="9"/>
      <c r="W22" s="9"/>
      <c r="X22" s="9"/>
      <c r="Y22" s="9"/>
      <c r="Z22" s="9"/>
    </row>
    <row r="23" spans="2:26">
      <c r="B23" s="27"/>
      <c r="C23" s="26"/>
      <c r="D23" s="6"/>
      <c r="E23" s="6"/>
      <c r="F23" s="6"/>
      <c r="G23" s="6"/>
      <c r="H23" s="9"/>
      <c r="I23" s="33"/>
      <c r="J23" s="46"/>
      <c r="K23" s="6"/>
      <c r="M23" s="27"/>
      <c r="N23" s="22"/>
      <c r="O23" s="9"/>
      <c r="P23" s="9"/>
      <c r="Q23" s="9"/>
      <c r="R23" s="9"/>
      <c r="V23" s="9"/>
      <c r="W23" s="9"/>
      <c r="X23" s="9"/>
      <c r="Y23" s="9"/>
      <c r="Z23" s="9"/>
    </row>
    <row r="24" spans="2:26">
      <c r="B24" s="27"/>
      <c r="D24" s="46"/>
      <c r="E24" s="6"/>
      <c r="F24" s="6"/>
      <c r="G24" s="6"/>
      <c r="H24" s="21"/>
      <c r="I24" s="33"/>
      <c r="J24" s="35"/>
      <c r="K24" s="6"/>
      <c r="M24" s="27"/>
      <c r="N24" s="22"/>
      <c r="O24" s="9"/>
      <c r="P24" s="9"/>
      <c r="Q24" s="9"/>
      <c r="R24" s="9"/>
      <c r="V24" s="9"/>
      <c r="W24" s="9"/>
      <c r="X24" s="9"/>
      <c r="Y24" s="9"/>
      <c r="Z24" s="9"/>
    </row>
    <row r="25" spans="2:26">
      <c r="B25" s="27"/>
      <c r="D25" s="46"/>
      <c r="E25" s="6"/>
      <c r="F25" s="6"/>
      <c r="G25" s="6"/>
      <c r="H25" s="21"/>
      <c r="I25" s="33"/>
      <c r="J25" s="46"/>
      <c r="K25" s="6"/>
      <c r="M25" s="27"/>
      <c r="P25" s="9"/>
      <c r="Q25" s="9"/>
      <c r="R25" s="9"/>
      <c r="V25" s="9"/>
      <c r="W25" s="9"/>
      <c r="X25" s="9"/>
      <c r="Y25" s="9"/>
      <c r="Z25" s="9"/>
    </row>
    <row r="26" spans="2:26">
      <c r="B26" s="27"/>
      <c r="D26" s="46"/>
      <c r="E26" s="6"/>
      <c r="F26" s="6"/>
      <c r="G26" s="6"/>
      <c r="H26" s="21"/>
      <c r="I26" s="33"/>
      <c r="J26" s="46"/>
      <c r="K26" s="6"/>
      <c r="M26" s="27"/>
      <c r="N26" s="22"/>
      <c r="O26" s="9"/>
      <c r="P26" s="9"/>
      <c r="Q26" s="9"/>
      <c r="R26" s="9"/>
      <c r="V26" s="9"/>
      <c r="W26" s="9"/>
      <c r="X26" s="9"/>
      <c r="Y26" s="9"/>
      <c r="Z26" s="9"/>
    </row>
    <row r="27" spans="2:26">
      <c r="B27" s="27"/>
      <c r="D27" s="48"/>
      <c r="E27" s="48"/>
      <c r="F27" s="60"/>
      <c r="G27" s="6"/>
      <c r="H27" s="51"/>
      <c r="I27" s="33"/>
      <c r="J27" s="48"/>
      <c r="K27" s="6"/>
      <c r="M27" s="27"/>
      <c r="N27" s="22"/>
      <c r="O27" s="28"/>
      <c r="P27" s="9"/>
      <c r="Q27" s="9"/>
      <c r="R27" s="9"/>
      <c r="V27" s="9"/>
      <c r="W27" s="9"/>
      <c r="X27" s="9"/>
      <c r="Y27" s="9"/>
      <c r="Z27" s="9"/>
    </row>
    <row r="28" spans="2:26">
      <c r="B28" s="27"/>
      <c r="D28" s="6"/>
      <c r="E28" s="48"/>
      <c r="F28" s="60"/>
      <c r="G28" s="6"/>
      <c r="H28" s="51"/>
      <c r="I28" s="33"/>
      <c r="J28" s="48"/>
      <c r="K28" s="6"/>
      <c r="M28" s="27"/>
      <c r="P28" s="9"/>
      <c r="Q28" s="9"/>
      <c r="R28" s="9"/>
      <c r="V28" s="9"/>
      <c r="W28" s="9"/>
      <c r="X28" s="9"/>
      <c r="Y28" s="9"/>
      <c r="Z28" s="9"/>
    </row>
    <row r="29" spans="2:26">
      <c r="B29" s="27"/>
      <c r="D29" s="6"/>
      <c r="E29" s="6"/>
      <c r="F29" s="6"/>
      <c r="G29" s="6"/>
      <c r="H29" s="21"/>
      <c r="I29" s="33"/>
      <c r="J29" s="46"/>
      <c r="K29" s="6"/>
      <c r="V29" s="9"/>
      <c r="W29" s="9"/>
      <c r="X29" s="9"/>
      <c r="Y29" s="9"/>
      <c r="Z29" s="9"/>
    </row>
    <row r="30" spans="2:26">
      <c r="B30" s="25" t="s">
        <v>15</v>
      </c>
      <c r="D30" s="6"/>
      <c r="E30" s="6"/>
      <c r="F30" s="6"/>
      <c r="G30" s="6"/>
      <c r="H30" s="6"/>
      <c r="I30" s="33"/>
      <c r="J30" s="35"/>
      <c r="K30" s="6"/>
      <c r="V30" s="9"/>
      <c r="W30" s="9"/>
      <c r="X30" s="9"/>
      <c r="Y30" s="9"/>
      <c r="Z30" s="9"/>
    </row>
    <row r="31" spans="2:26">
      <c r="D31" s="6"/>
      <c r="E31" s="6"/>
      <c r="F31" s="6"/>
      <c r="G31" s="6"/>
      <c r="H31" s="6"/>
      <c r="I31" s="33"/>
      <c r="J31" s="35"/>
      <c r="K31" s="6"/>
      <c r="V31" s="9"/>
      <c r="W31" s="9"/>
      <c r="X31" s="9"/>
      <c r="Y31" s="9"/>
      <c r="Z31" s="9"/>
    </row>
    <row r="32" spans="2:26">
      <c r="B32" s="29" t="s">
        <v>34</v>
      </c>
      <c r="D32" s="6"/>
      <c r="E32" s="6"/>
      <c r="F32" s="6"/>
      <c r="G32" s="6"/>
      <c r="H32" s="6"/>
      <c r="I32" s="33"/>
      <c r="J32" s="35"/>
      <c r="K32" s="6"/>
      <c r="V32" s="9"/>
      <c r="W32" s="9"/>
      <c r="X32" s="9"/>
      <c r="Y32" s="9"/>
      <c r="Z32" s="9"/>
    </row>
    <row r="33" spans="4:26">
      <c r="D33" s="6"/>
      <c r="E33" s="6"/>
      <c r="F33" s="6"/>
      <c r="G33" s="6"/>
      <c r="H33" s="6"/>
      <c r="I33" s="33"/>
      <c r="J33" s="35"/>
      <c r="K33" s="6"/>
      <c r="V33" s="9"/>
      <c r="W33" s="9"/>
      <c r="X33" s="9"/>
      <c r="Y33" s="9"/>
      <c r="Z33" s="9"/>
    </row>
    <row r="34" spans="4:26">
      <c r="D34" s="6"/>
      <c r="E34" s="6"/>
      <c r="F34" s="6"/>
      <c r="G34" s="6"/>
      <c r="H34" s="6"/>
      <c r="I34" s="33"/>
      <c r="J34" s="35"/>
      <c r="K34" s="6"/>
      <c r="V34" s="9"/>
      <c r="W34" s="9"/>
      <c r="X34" s="9"/>
      <c r="Y34" s="9"/>
      <c r="Z34" s="9"/>
    </row>
    <row r="35" spans="4:26">
      <c r="D35" s="6"/>
      <c r="E35" s="6"/>
      <c r="F35" s="6"/>
      <c r="G35" s="6"/>
      <c r="H35" s="6"/>
      <c r="I35" s="33"/>
      <c r="K35" s="6"/>
      <c r="V35" s="9"/>
      <c r="W35" s="9"/>
      <c r="X35" s="9"/>
      <c r="Y35" s="9"/>
      <c r="Z35" s="9"/>
    </row>
    <row r="36" spans="4:26">
      <c r="E36" s="6"/>
      <c r="F36" s="6"/>
      <c r="G36" s="6"/>
      <c r="H36" s="6"/>
      <c r="I36" s="24"/>
      <c r="K36" s="6"/>
      <c r="V36" s="9"/>
      <c r="W36" s="9"/>
      <c r="X36" s="9"/>
      <c r="Y36" s="9"/>
      <c r="Z36" s="9"/>
    </row>
    <row r="37" spans="4:26">
      <c r="E37" s="6"/>
      <c r="F37" s="6"/>
      <c r="G37" s="6"/>
      <c r="H37" s="6"/>
      <c r="K37" s="6"/>
      <c r="V37" s="9"/>
      <c r="W37" s="9"/>
      <c r="X37" s="9"/>
      <c r="Y37" s="9"/>
      <c r="Z37" s="9"/>
    </row>
    <row r="38" spans="4:26">
      <c r="E38" s="6"/>
      <c r="F38" s="6"/>
      <c r="G38" s="6"/>
      <c r="H38" s="6"/>
      <c r="K38" s="6"/>
      <c r="V38" s="9"/>
      <c r="W38" s="9"/>
      <c r="X38" s="9"/>
      <c r="Y38" s="9"/>
      <c r="Z38" s="9"/>
    </row>
    <row r="39" spans="4:26">
      <c r="U39" s="9"/>
      <c r="V39" s="9"/>
      <c r="W39" s="9"/>
      <c r="X39" s="9"/>
      <c r="Y39" s="9"/>
    </row>
    <row r="40" spans="4:26">
      <c r="U40" s="9"/>
      <c r="V40" s="9"/>
      <c r="W40" s="9"/>
      <c r="X40" s="9"/>
      <c r="Y40" s="9"/>
    </row>
    <row r="41" spans="4:26">
      <c r="U41" s="9"/>
      <c r="V41" s="9"/>
      <c r="W41" s="9"/>
      <c r="X41" s="9"/>
      <c r="Y41" s="9"/>
    </row>
  </sheetData>
  <sortState ref="M4:R21">
    <sortCondition descending="1" ref="R4:R21"/>
  </sortState>
  <mergeCells count="2">
    <mergeCell ref="C3:E3"/>
    <mergeCell ref="H3:I3"/>
  </mergeCells>
  <phoneticPr fontId="1" type="noConversion"/>
  <pageMargins left="0.75" right="0.75" top="1" bottom="1" header="0.5" footer="0.5"/>
  <headerFooter alignWithMargins="0"/>
  <colBreaks count="1" manualBreakCount="1">
    <brk id="11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X50"/>
  <sheetViews>
    <sheetView zoomScale="115" zoomScaleNormal="115" zoomScalePageLayoutView="115" workbookViewId="0">
      <selection activeCell="G11" sqref="G11"/>
    </sheetView>
  </sheetViews>
  <sheetFormatPr baseColWidth="10" defaultColWidth="8.83203125" defaultRowHeight="12"/>
  <cols>
    <col min="1" max="1" width="8.83203125" style="8"/>
    <col min="2" max="2" width="8.83203125" style="6"/>
    <col min="3" max="4" width="8.83203125" style="8"/>
    <col min="5" max="5" width="16.5" style="8" bestFit="1" customWidth="1"/>
    <col min="6" max="6" width="14" style="6" bestFit="1" customWidth="1"/>
    <col min="7" max="8" width="8.83203125" style="6"/>
    <col min="9" max="9" width="13.1640625" style="6" bestFit="1" customWidth="1"/>
    <col min="10" max="12" width="13.1640625" style="6" customWidth="1"/>
    <col min="13" max="13" width="8.83203125" style="8"/>
    <col min="14" max="14" width="13.1640625" style="8" bestFit="1" customWidth="1"/>
    <col min="15" max="15" width="10.83203125" style="8" bestFit="1" customWidth="1"/>
    <col min="16" max="18" width="8.83203125" style="8"/>
    <col min="19" max="19" width="16.83203125" style="8" bestFit="1" customWidth="1"/>
    <col min="20" max="16384" width="8.83203125" style="8"/>
  </cols>
  <sheetData>
    <row r="1" spans="2:24">
      <c r="T1" s="9"/>
      <c r="U1" s="9"/>
      <c r="V1" s="9"/>
      <c r="W1" s="9"/>
      <c r="X1" s="9"/>
    </row>
    <row r="2" spans="2:24">
      <c r="T2" s="9"/>
      <c r="U2" s="9"/>
      <c r="V2" s="9"/>
      <c r="W2" s="9"/>
      <c r="X2" s="9"/>
    </row>
    <row r="4" spans="2:24">
      <c r="B4" s="34" t="s">
        <v>54</v>
      </c>
      <c r="E4" s="3" t="s">
        <v>47</v>
      </c>
    </row>
    <row r="6" spans="2:24">
      <c r="E6" s="4" t="s">
        <v>0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76</v>
      </c>
    </row>
    <row r="7" spans="2:24">
      <c r="E7" s="4"/>
      <c r="F7" s="4" t="s">
        <v>13</v>
      </c>
      <c r="G7" s="4" t="s">
        <v>13</v>
      </c>
      <c r="H7" s="4" t="s">
        <v>13</v>
      </c>
      <c r="I7" s="4" t="s">
        <v>13</v>
      </c>
      <c r="J7" s="4" t="s">
        <v>13</v>
      </c>
      <c r="K7" s="4" t="s">
        <v>13</v>
      </c>
      <c r="L7" s="4" t="s">
        <v>13</v>
      </c>
    </row>
    <row r="8" spans="2:24">
      <c r="E8" s="12" t="s">
        <v>4</v>
      </c>
      <c r="F8" s="9">
        <v>24.917000000000002</v>
      </c>
      <c r="G8" s="9">
        <v>59.933</v>
      </c>
      <c r="H8" s="28">
        <v>58.433</v>
      </c>
      <c r="I8" s="28">
        <v>27.033000000000001</v>
      </c>
      <c r="J8" s="28">
        <v>35.299999999999997</v>
      </c>
      <c r="K8" s="28">
        <v>25.632999999999999</v>
      </c>
      <c r="L8" s="28">
        <v>27.417000000000002</v>
      </c>
    </row>
    <row r="9" spans="2:24">
      <c r="E9" s="12" t="s">
        <v>68</v>
      </c>
      <c r="F9" s="6">
        <v>24.183</v>
      </c>
      <c r="G9" s="6">
        <v>57.5</v>
      </c>
      <c r="H9" s="9">
        <v>56.75</v>
      </c>
      <c r="I9" s="9">
        <v>26.567</v>
      </c>
      <c r="J9" s="9">
        <v>33</v>
      </c>
      <c r="K9" s="9">
        <v>24.4</v>
      </c>
      <c r="L9" s="9">
        <v>24.817</v>
      </c>
    </row>
    <row r="10" spans="2:24">
      <c r="E10" s="13" t="s">
        <v>38</v>
      </c>
      <c r="F10" s="6">
        <v>24.933</v>
      </c>
      <c r="G10" s="6">
        <v>64.132999999999996</v>
      </c>
      <c r="H10" s="22">
        <v>56.482999999999997</v>
      </c>
      <c r="I10" s="22">
        <v>28.882999999999999</v>
      </c>
      <c r="J10" s="22">
        <v>34.33</v>
      </c>
      <c r="K10" s="22">
        <v>26.716999999999999</v>
      </c>
      <c r="L10" s="22">
        <v>28.317</v>
      </c>
    </row>
    <row r="11" spans="2:24">
      <c r="E11" s="13" t="s">
        <v>3</v>
      </c>
      <c r="F11" s="22">
        <v>25.567</v>
      </c>
      <c r="G11" s="28">
        <v>64.316999999999993</v>
      </c>
      <c r="H11" s="22">
        <v>61.817</v>
      </c>
      <c r="I11" s="22">
        <v>28.33</v>
      </c>
      <c r="J11" s="22">
        <v>36.6</v>
      </c>
      <c r="K11" s="22">
        <v>26.882999999999999</v>
      </c>
      <c r="L11" s="22"/>
    </row>
    <row r="12" spans="2:24">
      <c r="E12" s="13" t="s">
        <v>25</v>
      </c>
      <c r="F12" s="9">
        <v>23.433</v>
      </c>
      <c r="G12" s="6">
        <v>56.933</v>
      </c>
      <c r="H12" s="22">
        <v>55.6</v>
      </c>
      <c r="I12" s="9">
        <v>26.317</v>
      </c>
      <c r="J12" s="9">
        <v>32.917000000000002</v>
      </c>
      <c r="K12" s="9"/>
      <c r="L12" s="9">
        <v>25.817</v>
      </c>
    </row>
    <row r="13" spans="2:24">
      <c r="E13" s="13" t="s">
        <v>62</v>
      </c>
      <c r="F13" s="22">
        <v>27.132999999999999</v>
      </c>
      <c r="G13" s="6">
        <v>65.8</v>
      </c>
      <c r="H13" s="22">
        <v>62.667000000000002</v>
      </c>
      <c r="I13" s="22">
        <v>29.15</v>
      </c>
      <c r="J13" s="22">
        <v>37.383000000000003</v>
      </c>
      <c r="K13" s="22">
        <v>27.55</v>
      </c>
      <c r="L13" s="22">
        <v>29.8</v>
      </c>
    </row>
    <row r="14" spans="2:24">
      <c r="E14" s="13" t="s">
        <v>73</v>
      </c>
      <c r="F14" s="9">
        <v>25.25</v>
      </c>
      <c r="G14" s="9">
        <v>59.067</v>
      </c>
      <c r="H14" s="22">
        <v>55.616999999999997</v>
      </c>
      <c r="I14" s="22"/>
      <c r="J14" s="22">
        <v>33.283000000000001</v>
      </c>
      <c r="K14" s="22">
        <v>26.066700000000001</v>
      </c>
      <c r="L14" s="22">
        <v>24.4</v>
      </c>
    </row>
    <row r="15" spans="2:24">
      <c r="E15" s="12" t="s">
        <v>33</v>
      </c>
      <c r="F15" s="9"/>
      <c r="G15" s="9">
        <v>60.7</v>
      </c>
      <c r="H15" s="9">
        <v>57.783000000000001</v>
      </c>
      <c r="I15" s="9">
        <v>27.582999999999998</v>
      </c>
      <c r="J15" s="9">
        <v>37.799999999999997</v>
      </c>
      <c r="K15" s="9">
        <v>25.417000000000002</v>
      </c>
      <c r="L15" s="9">
        <v>25.317</v>
      </c>
    </row>
    <row r="16" spans="2:24">
      <c r="E16" s="12" t="s">
        <v>66</v>
      </c>
      <c r="F16" s="22">
        <v>27.683</v>
      </c>
      <c r="G16" s="9">
        <v>70.733000000000004</v>
      </c>
      <c r="H16" s="28"/>
      <c r="I16" s="28">
        <v>31.667000000000002</v>
      </c>
      <c r="J16" s="28">
        <v>38.667000000000002</v>
      </c>
      <c r="K16" s="28">
        <v>29.167000000000002</v>
      </c>
      <c r="L16" s="28">
        <v>28.367000000000001</v>
      </c>
    </row>
    <row r="17" spans="5:12">
      <c r="E17" s="13" t="s">
        <v>70</v>
      </c>
      <c r="F17" s="9">
        <v>26.5</v>
      </c>
      <c r="G17" s="9">
        <v>69.266999999999996</v>
      </c>
      <c r="H17" s="6">
        <v>67.233000000000004</v>
      </c>
      <c r="I17" s="6">
        <v>30.266999999999999</v>
      </c>
      <c r="K17" s="6">
        <v>27.632999999999999</v>
      </c>
    </row>
    <row r="18" spans="5:12">
      <c r="E18" s="13" t="s">
        <v>82</v>
      </c>
      <c r="F18" s="22">
        <v>22.8</v>
      </c>
      <c r="G18" s="6">
        <v>56.466999999999999</v>
      </c>
      <c r="I18" s="6">
        <v>25.117000000000001</v>
      </c>
      <c r="J18" s="6">
        <v>32.033000000000001</v>
      </c>
      <c r="K18" s="6">
        <v>24.7</v>
      </c>
      <c r="L18" s="6">
        <v>27.417000000000002</v>
      </c>
    </row>
    <row r="19" spans="5:12">
      <c r="E19" s="13" t="s">
        <v>35</v>
      </c>
      <c r="F19" s="22">
        <v>26.582999999999998</v>
      </c>
      <c r="G19" s="6">
        <v>61.966999999999999</v>
      </c>
      <c r="H19" s="6">
        <v>59.2</v>
      </c>
      <c r="I19" s="6">
        <v>27.33</v>
      </c>
      <c r="K19" s="6">
        <v>25.933</v>
      </c>
    </row>
    <row r="20" spans="5:12">
      <c r="E20" s="13" t="s">
        <v>16</v>
      </c>
      <c r="F20" s="22">
        <v>28.05</v>
      </c>
      <c r="G20" s="9"/>
      <c r="H20" s="6">
        <v>69.132999999999996</v>
      </c>
      <c r="I20" s="6">
        <v>31.15</v>
      </c>
      <c r="J20" s="6">
        <v>42.082999999999998</v>
      </c>
      <c r="K20" s="6">
        <v>30.617000000000001</v>
      </c>
      <c r="L20" s="6">
        <v>28.867000000000001</v>
      </c>
    </row>
    <row r="21" spans="5:12">
      <c r="E21" s="13" t="s">
        <v>74</v>
      </c>
      <c r="F21" s="22">
        <v>32.383000000000003</v>
      </c>
      <c r="G21" s="6">
        <v>82.8</v>
      </c>
      <c r="H21" s="6">
        <v>77.533000000000001</v>
      </c>
      <c r="I21" s="6">
        <v>37</v>
      </c>
      <c r="J21" s="6">
        <v>49.133000000000003</v>
      </c>
      <c r="L21" s="6">
        <v>35.0167</v>
      </c>
    </row>
    <row r="22" spans="5:12">
      <c r="E22" s="13" t="s">
        <v>59</v>
      </c>
      <c r="F22" s="6">
        <v>26.582999999999998</v>
      </c>
      <c r="G22" s="6">
        <v>67.766999999999996</v>
      </c>
      <c r="H22" s="6">
        <v>64.816999999999993</v>
      </c>
      <c r="J22" s="6">
        <v>38.33</v>
      </c>
      <c r="L22" s="6">
        <v>29.0167</v>
      </c>
    </row>
    <row r="23" spans="5:12">
      <c r="E23" t="s">
        <v>91</v>
      </c>
      <c r="F23" s="6">
        <v>29.75</v>
      </c>
      <c r="G23" s="6">
        <v>80.75</v>
      </c>
      <c r="H23" s="6">
        <v>71.716999999999999</v>
      </c>
      <c r="J23" s="6">
        <v>42.15</v>
      </c>
      <c r="L23" s="6">
        <v>31.832999999999998</v>
      </c>
    </row>
    <row r="24" spans="5:12">
      <c r="E24" s="13"/>
    </row>
    <row r="25" spans="5:12">
      <c r="E25" s="13"/>
      <c r="G25" s="9"/>
    </row>
    <row r="26" spans="5:12">
      <c r="E26" s="13"/>
    </row>
    <row r="27" spans="5:12">
      <c r="E27" s="13"/>
    </row>
    <row r="28" spans="5:12">
      <c r="E28" s="13"/>
    </row>
    <row r="29" spans="5:12">
      <c r="E29" s="13"/>
      <c r="F29" s="9"/>
      <c r="G29" s="9"/>
    </row>
    <row r="30" spans="5:12">
      <c r="E30" s="13"/>
    </row>
    <row r="31" spans="5:12">
      <c r="E31" s="13"/>
    </row>
    <row r="32" spans="5:12">
      <c r="E32" s="13"/>
    </row>
    <row r="33" spans="5:7">
      <c r="E33" s="13"/>
    </row>
    <row r="34" spans="5:7">
      <c r="E34" s="13"/>
    </row>
    <row r="35" spans="5:7">
      <c r="E35" s="13"/>
    </row>
    <row r="36" spans="5:7">
      <c r="E36" s="13"/>
    </row>
    <row r="37" spans="5:7">
      <c r="E37" s="13"/>
    </row>
    <row r="38" spans="5:7">
      <c r="E38" s="13"/>
    </row>
    <row r="39" spans="5:7">
      <c r="E39" s="13"/>
    </row>
    <row r="40" spans="5:7">
      <c r="E40" s="13"/>
    </row>
    <row r="41" spans="5:7">
      <c r="E41" s="13"/>
    </row>
    <row r="42" spans="5:7">
      <c r="E42" s="13"/>
    </row>
    <row r="43" spans="5:7">
      <c r="E43" s="13"/>
    </row>
    <row r="44" spans="5:7">
      <c r="E44" s="13"/>
    </row>
    <row r="45" spans="5:7">
      <c r="E45" s="13"/>
    </row>
    <row r="46" spans="5:7">
      <c r="E46" s="13"/>
    </row>
    <row r="47" spans="5:7">
      <c r="E47" s="13"/>
      <c r="G47" s="21"/>
    </row>
    <row r="49" spans="5:12">
      <c r="E49" s="30" t="s">
        <v>79</v>
      </c>
      <c r="F49" s="16">
        <f>MEDIAN(F8:F44)</f>
        <v>26.5</v>
      </c>
      <c r="G49" s="16">
        <f t="shared" ref="G49:L49" si="0">MEDIAN(G8:G44)</f>
        <v>64.132999999999996</v>
      </c>
      <c r="H49" s="16">
        <f t="shared" si="0"/>
        <v>60.508499999999998</v>
      </c>
      <c r="I49" s="16">
        <f t="shared" si="0"/>
        <v>28.33</v>
      </c>
      <c r="J49" s="16">
        <f t="shared" si="0"/>
        <v>36.991500000000002</v>
      </c>
      <c r="K49" s="16">
        <f t="shared" si="0"/>
        <v>26.391849999999998</v>
      </c>
      <c r="L49" s="16">
        <f t="shared" si="0"/>
        <v>28.317</v>
      </c>
    </row>
    <row r="50" spans="5:12">
      <c r="E50" s="3"/>
      <c r="F50" s="50"/>
      <c r="G50" s="50"/>
      <c r="H50" s="50"/>
      <c r="I50" s="50"/>
      <c r="J50" s="50"/>
      <c r="K50" s="50"/>
      <c r="L50" s="50"/>
    </row>
  </sheetData>
  <phoneticPr fontId="8" type="noConversion"/>
  <pageMargins left="0.75" right="0.75" top="1" bottom="1" header="0.5" footer="0.5"/>
  <headerFooter alignWithMargins="0"/>
  <colBreaks count="1" manualBreakCount="1">
    <brk id="3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Y31"/>
  <sheetViews>
    <sheetView topLeftCell="A4" zoomScale="115" zoomScaleNormal="115" zoomScalePageLayoutView="115" workbookViewId="0">
      <selection activeCell="E8" sqref="E8:N23"/>
    </sheetView>
  </sheetViews>
  <sheetFormatPr baseColWidth="10" defaultColWidth="8.83203125" defaultRowHeight="12"/>
  <cols>
    <col min="1" max="1" width="8.83203125" style="8"/>
    <col min="2" max="2" width="8.83203125" style="6"/>
    <col min="3" max="4" width="8.83203125" style="8"/>
    <col min="5" max="5" width="16.5" style="5" bestFit="1" customWidth="1"/>
    <col min="6" max="6" width="14" style="6" bestFit="1" customWidth="1"/>
    <col min="7" max="8" width="8.83203125" style="6"/>
    <col min="9" max="9" width="13.1640625" style="6" bestFit="1" customWidth="1"/>
    <col min="10" max="12" width="13.1640625" style="6" customWidth="1"/>
    <col min="13" max="13" width="10.1640625" style="6" bestFit="1" customWidth="1"/>
    <col min="14" max="14" width="15.5" style="6" bestFit="1" customWidth="1"/>
    <col min="15" max="15" width="13.1640625" style="8" bestFit="1" customWidth="1"/>
    <col min="16" max="16" width="10.83203125" style="8" bestFit="1" customWidth="1"/>
    <col min="17" max="17" width="17" style="8" bestFit="1" customWidth="1"/>
    <col min="18" max="19" width="8.83203125" style="8"/>
    <col min="20" max="20" width="11.5" style="8" customWidth="1"/>
    <col min="21" max="21" width="12" style="8" bestFit="1" customWidth="1"/>
    <col min="22" max="16384" width="8.83203125" style="8"/>
  </cols>
  <sheetData>
    <row r="1" spans="2:25">
      <c r="U1" s="9"/>
      <c r="V1" s="9"/>
      <c r="W1" s="9"/>
      <c r="X1" s="9"/>
    </row>
    <row r="2" spans="2:25">
      <c r="U2" s="9"/>
      <c r="V2" s="9"/>
      <c r="W2" s="9"/>
      <c r="X2" s="9"/>
    </row>
    <row r="4" spans="2:25">
      <c r="B4" s="37" t="s">
        <v>54</v>
      </c>
      <c r="E4" s="2" t="s">
        <v>47</v>
      </c>
      <c r="Q4" s="8" t="s">
        <v>94</v>
      </c>
    </row>
    <row r="6" spans="2:25">
      <c r="E6" s="40" t="s">
        <v>0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76</v>
      </c>
      <c r="M6" s="4" t="s">
        <v>55</v>
      </c>
      <c r="N6" s="4" t="s">
        <v>57</v>
      </c>
      <c r="Q6" s="40" t="s">
        <v>0</v>
      </c>
      <c r="R6" s="4" t="s">
        <v>48</v>
      </c>
      <c r="S6" s="4" t="s">
        <v>49</v>
      </c>
      <c r="T6" s="4" t="s">
        <v>50</v>
      </c>
      <c r="U6" s="4" t="s">
        <v>51</v>
      </c>
      <c r="V6" s="4" t="s">
        <v>52</v>
      </c>
      <c r="W6" s="4" t="s">
        <v>53</v>
      </c>
      <c r="X6" s="4" t="s">
        <v>76</v>
      </c>
      <c r="Y6" s="4" t="s">
        <v>55</v>
      </c>
    </row>
    <row r="7" spans="2:25">
      <c r="E7" s="40"/>
      <c r="F7" s="4" t="s">
        <v>13</v>
      </c>
      <c r="G7" s="4" t="s">
        <v>13</v>
      </c>
      <c r="H7" s="4" t="s">
        <v>13</v>
      </c>
      <c r="I7" s="4" t="s">
        <v>13</v>
      </c>
      <c r="J7" s="4" t="s">
        <v>13</v>
      </c>
      <c r="K7" s="4" t="s">
        <v>13</v>
      </c>
      <c r="L7" s="4" t="s">
        <v>13</v>
      </c>
      <c r="M7" s="4" t="s">
        <v>13</v>
      </c>
      <c r="N7" s="4" t="s">
        <v>13</v>
      </c>
      <c r="Q7" s="40"/>
      <c r="R7" s="4" t="s">
        <v>13</v>
      </c>
      <c r="S7" s="4" t="s">
        <v>13</v>
      </c>
      <c r="T7" s="4" t="s">
        <v>13</v>
      </c>
      <c r="U7" s="4" t="s">
        <v>13</v>
      </c>
      <c r="V7" s="4" t="s">
        <v>13</v>
      </c>
      <c r="W7" s="4" t="s">
        <v>13</v>
      </c>
      <c r="X7" s="4" t="s">
        <v>13</v>
      </c>
      <c r="Y7" s="4" t="s">
        <v>13</v>
      </c>
    </row>
    <row r="8" spans="2:25">
      <c r="E8" s="12" t="s">
        <v>68</v>
      </c>
      <c r="F8" s="6">
        <v>24.183</v>
      </c>
      <c r="G8" s="6">
        <v>57.5</v>
      </c>
      <c r="H8" s="9">
        <v>56.75</v>
      </c>
      <c r="I8" s="9">
        <v>26.567</v>
      </c>
      <c r="J8" s="9">
        <v>33</v>
      </c>
      <c r="K8" s="9">
        <v>24.4</v>
      </c>
      <c r="L8" s="9">
        <v>24.817</v>
      </c>
      <c r="M8" s="9">
        <f t="shared" ref="M8:M23" si="0">SUM(F8:L8)</f>
        <v>247.21700000000001</v>
      </c>
      <c r="N8" s="9">
        <f t="shared" ref="N8:N23" si="1">M8-$M$8</f>
        <v>0</v>
      </c>
      <c r="Q8" s="52" t="s">
        <v>25</v>
      </c>
      <c r="R8" s="28">
        <v>23.8</v>
      </c>
      <c r="S8" s="28">
        <v>59.982999999999997</v>
      </c>
      <c r="T8" s="28">
        <v>54.466999999999999</v>
      </c>
      <c r="U8" s="28">
        <v>28.4</v>
      </c>
      <c r="V8" s="28">
        <v>33.127000000000002</v>
      </c>
      <c r="W8" s="28">
        <v>25.033000000000001</v>
      </c>
      <c r="X8" s="28">
        <v>25.082999999999998</v>
      </c>
      <c r="Y8" s="9">
        <f t="shared" ref="Y8:Y31" si="2">SUM(R8:X8)</f>
        <v>249.893</v>
      </c>
    </row>
    <row r="9" spans="2:25">
      <c r="E9" s="13" t="s">
        <v>25</v>
      </c>
      <c r="F9" s="9">
        <v>23.433</v>
      </c>
      <c r="G9" s="6">
        <v>56.933</v>
      </c>
      <c r="H9" s="22">
        <v>55.6</v>
      </c>
      <c r="I9" s="9">
        <v>26.317</v>
      </c>
      <c r="J9" s="9">
        <v>32.917000000000002</v>
      </c>
      <c r="K9" s="16">
        <v>26.726391666666668</v>
      </c>
      <c r="L9" s="9">
        <v>25.817</v>
      </c>
      <c r="M9" s="9">
        <f t="shared" si="0"/>
        <v>247.7433916666667</v>
      </c>
      <c r="N9" s="9">
        <f t="shared" si="1"/>
        <v>0.52639166666668302</v>
      </c>
      <c r="Q9" s="52" t="s">
        <v>68</v>
      </c>
      <c r="R9" s="6">
        <v>24.617000000000001</v>
      </c>
      <c r="S9" s="16">
        <v>68.167000000000002</v>
      </c>
      <c r="T9" s="9">
        <v>55.383000000000003</v>
      </c>
      <c r="U9" s="9">
        <v>28.85</v>
      </c>
      <c r="V9" s="9">
        <v>33.966999999999999</v>
      </c>
      <c r="W9" s="9">
        <v>25.65</v>
      </c>
      <c r="X9" s="9">
        <v>25.9</v>
      </c>
      <c r="Y9" s="9">
        <f t="shared" si="2"/>
        <v>262.53399999999999</v>
      </c>
    </row>
    <row r="10" spans="2:25">
      <c r="E10" s="13" t="s">
        <v>82</v>
      </c>
      <c r="F10" s="22">
        <v>22.8</v>
      </c>
      <c r="G10" s="6">
        <v>56.466999999999999</v>
      </c>
      <c r="H10" s="47">
        <v>62.484500000000011</v>
      </c>
      <c r="I10" s="6">
        <v>25.117000000000001</v>
      </c>
      <c r="J10" s="6">
        <v>32.033000000000001</v>
      </c>
      <c r="K10" s="6">
        <v>24.7</v>
      </c>
      <c r="L10" s="6">
        <v>27.417000000000002</v>
      </c>
      <c r="M10" s="9">
        <f t="shared" si="0"/>
        <v>251.01849999999999</v>
      </c>
      <c r="N10" s="9">
        <f t="shared" si="1"/>
        <v>3.8014999999999759</v>
      </c>
      <c r="Q10" s="14" t="s">
        <v>33</v>
      </c>
      <c r="R10" s="22">
        <v>24.966999999999999</v>
      </c>
      <c r="S10" s="9">
        <v>64.832999999999998</v>
      </c>
      <c r="T10" s="28">
        <v>58.083300000000001</v>
      </c>
      <c r="U10" s="28">
        <v>29.117000000000001</v>
      </c>
      <c r="V10" s="28">
        <v>35.200000000000003</v>
      </c>
      <c r="W10" s="28">
        <v>25.533000000000001</v>
      </c>
      <c r="X10" s="28">
        <v>25.733000000000001</v>
      </c>
      <c r="Y10" s="9">
        <f t="shared" si="2"/>
        <v>263.46629999999999</v>
      </c>
    </row>
    <row r="11" spans="2:25">
      <c r="E11" s="13" t="s">
        <v>73</v>
      </c>
      <c r="F11" s="9">
        <v>25.25</v>
      </c>
      <c r="G11" s="9">
        <v>59.067</v>
      </c>
      <c r="H11" s="22">
        <v>55.616999999999997</v>
      </c>
      <c r="I11" s="58">
        <v>28.953384615384611</v>
      </c>
      <c r="J11" s="22">
        <v>33.283000000000001</v>
      </c>
      <c r="K11" s="22">
        <v>26.066700000000001</v>
      </c>
      <c r="L11" s="22">
        <v>24.4</v>
      </c>
      <c r="M11" s="9">
        <f t="shared" si="0"/>
        <v>252.63708461538459</v>
      </c>
      <c r="N11" s="9">
        <f t="shared" si="1"/>
        <v>5.4200846153845816</v>
      </c>
      <c r="Q11" s="52" t="s">
        <v>22</v>
      </c>
      <c r="R11" s="9">
        <v>25.2</v>
      </c>
      <c r="S11" s="9">
        <v>63.283000000000001</v>
      </c>
      <c r="T11" s="28">
        <v>57</v>
      </c>
      <c r="U11" s="28">
        <v>31.033000000000001</v>
      </c>
      <c r="V11" s="28">
        <v>35.58</v>
      </c>
      <c r="W11" s="28">
        <v>25.733000000000001</v>
      </c>
      <c r="X11" s="28">
        <v>25.667000000000002</v>
      </c>
      <c r="Y11" s="9">
        <f t="shared" si="2"/>
        <v>263.49599999999998</v>
      </c>
    </row>
    <row r="12" spans="2:25">
      <c r="E12" s="12" t="s">
        <v>4</v>
      </c>
      <c r="F12" s="9">
        <v>24.917000000000002</v>
      </c>
      <c r="G12" s="9">
        <v>59.933</v>
      </c>
      <c r="H12" s="28">
        <v>58.433</v>
      </c>
      <c r="I12" s="28">
        <v>27.033000000000001</v>
      </c>
      <c r="J12" s="28">
        <v>35.299999999999997</v>
      </c>
      <c r="K12" s="28">
        <v>25.632999999999999</v>
      </c>
      <c r="L12" s="28">
        <v>27.417000000000002</v>
      </c>
      <c r="M12" s="9">
        <f t="shared" si="0"/>
        <v>258.666</v>
      </c>
      <c r="N12" s="9">
        <f t="shared" si="1"/>
        <v>11.448999999999984</v>
      </c>
      <c r="Q12" s="52" t="s">
        <v>24</v>
      </c>
      <c r="R12" s="9">
        <v>24.783000000000001</v>
      </c>
      <c r="S12" s="9">
        <v>64.45</v>
      </c>
      <c r="T12" s="28">
        <v>57.982999999999997</v>
      </c>
      <c r="U12" s="9">
        <v>30.2</v>
      </c>
      <c r="V12" s="9">
        <v>35.25</v>
      </c>
      <c r="W12" s="9">
        <v>26.1</v>
      </c>
      <c r="X12" s="16">
        <v>27.65</v>
      </c>
      <c r="Y12" s="9">
        <f t="shared" si="2"/>
        <v>266.416</v>
      </c>
    </row>
    <row r="13" spans="2:25">
      <c r="E13" s="12" t="s">
        <v>33</v>
      </c>
      <c r="F13" s="16">
        <v>26.383199999999995</v>
      </c>
      <c r="G13" s="9">
        <v>60.7</v>
      </c>
      <c r="H13" s="9">
        <v>57.783000000000001</v>
      </c>
      <c r="I13" s="9">
        <v>27.582999999999998</v>
      </c>
      <c r="J13" s="9">
        <v>37.799999999999997</v>
      </c>
      <c r="K13" s="9">
        <v>25.417000000000002</v>
      </c>
      <c r="L13" s="9">
        <v>25.317</v>
      </c>
      <c r="M13" s="9">
        <f t="shared" si="0"/>
        <v>260.98319999999995</v>
      </c>
      <c r="N13" s="9">
        <f t="shared" si="1"/>
        <v>13.766199999999941</v>
      </c>
      <c r="Q13" s="52" t="s">
        <v>58</v>
      </c>
      <c r="R13" s="28">
        <v>24.733000000000001</v>
      </c>
      <c r="S13" s="28">
        <v>65.400000000000006</v>
      </c>
      <c r="T13" s="16">
        <v>60.2</v>
      </c>
      <c r="U13" s="16">
        <v>31.033000000000001</v>
      </c>
      <c r="V13" s="9">
        <v>34.25</v>
      </c>
      <c r="W13" s="9">
        <v>25.867000000000001</v>
      </c>
      <c r="X13" s="9">
        <v>25.817</v>
      </c>
      <c r="Y13" s="9">
        <f t="shared" si="2"/>
        <v>267.3</v>
      </c>
    </row>
    <row r="14" spans="2:25">
      <c r="E14" s="13" t="s">
        <v>38</v>
      </c>
      <c r="F14" s="6">
        <v>24.933</v>
      </c>
      <c r="G14" s="6">
        <v>64.132999999999996</v>
      </c>
      <c r="H14" s="22">
        <v>56.482999999999997</v>
      </c>
      <c r="I14" s="22">
        <v>28.882999999999999</v>
      </c>
      <c r="J14" s="22">
        <v>34.33</v>
      </c>
      <c r="K14" s="22">
        <v>26.716999999999999</v>
      </c>
      <c r="L14" s="22">
        <v>28.317</v>
      </c>
      <c r="M14" s="9">
        <f t="shared" si="0"/>
        <v>263.79599999999999</v>
      </c>
      <c r="N14" s="9">
        <f t="shared" si="1"/>
        <v>16.578999999999979</v>
      </c>
      <c r="Q14" s="14" t="s">
        <v>4</v>
      </c>
      <c r="R14" s="9">
        <v>24.95</v>
      </c>
      <c r="S14" s="28">
        <v>64.33</v>
      </c>
      <c r="T14" s="9">
        <v>58.75</v>
      </c>
      <c r="U14" s="9">
        <v>29.65</v>
      </c>
      <c r="V14" s="9">
        <v>35.633000000000003</v>
      </c>
      <c r="W14" s="16">
        <v>27.607999999999997</v>
      </c>
      <c r="X14" s="9">
        <v>27.85</v>
      </c>
      <c r="Y14" s="9">
        <f t="shared" si="2"/>
        <v>268.77100000000002</v>
      </c>
    </row>
    <row r="15" spans="2:25">
      <c r="E15" s="13" t="s">
        <v>35</v>
      </c>
      <c r="F15" s="22">
        <v>26.582999999999998</v>
      </c>
      <c r="G15" s="6">
        <v>61.966999999999999</v>
      </c>
      <c r="H15" s="6">
        <v>59.2</v>
      </c>
      <c r="I15" s="6">
        <v>27.33</v>
      </c>
      <c r="J15" s="61">
        <v>37.357785714285704</v>
      </c>
      <c r="K15" s="6">
        <v>25.933</v>
      </c>
      <c r="L15" s="58">
        <v>28.184800000000003</v>
      </c>
      <c r="M15" s="9">
        <f t="shared" si="0"/>
        <v>266.55558571428571</v>
      </c>
      <c r="N15" s="9">
        <f t="shared" si="1"/>
        <v>19.338585714285699</v>
      </c>
      <c r="Q15" s="52" t="s">
        <v>38</v>
      </c>
      <c r="R15" s="9">
        <v>25.45</v>
      </c>
      <c r="S15" s="28">
        <v>65.966700000000003</v>
      </c>
      <c r="T15" s="28">
        <v>58.75</v>
      </c>
      <c r="U15" s="28">
        <v>29.983000000000001</v>
      </c>
      <c r="V15" s="28">
        <v>34.982999999999997</v>
      </c>
      <c r="W15" s="28">
        <v>26.667000000000002</v>
      </c>
      <c r="X15" s="47">
        <v>27.65</v>
      </c>
      <c r="Y15" s="9">
        <f t="shared" si="2"/>
        <v>269.44970000000001</v>
      </c>
    </row>
    <row r="16" spans="2:25">
      <c r="E16" s="13" t="s">
        <v>3</v>
      </c>
      <c r="F16" s="22">
        <v>25.567</v>
      </c>
      <c r="G16" s="28">
        <v>64.316999999999993</v>
      </c>
      <c r="H16" s="22">
        <v>61.817</v>
      </c>
      <c r="I16" s="22">
        <v>28.33</v>
      </c>
      <c r="J16" s="22">
        <v>36.6</v>
      </c>
      <c r="K16" s="22">
        <v>26.882999999999999</v>
      </c>
      <c r="L16" s="58">
        <v>28.184800000000003</v>
      </c>
      <c r="M16" s="9">
        <f t="shared" si="0"/>
        <v>271.69880000000001</v>
      </c>
      <c r="N16" s="9">
        <f t="shared" si="1"/>
        <v>24.481799999999993</v>
      </c>
      <c r="Q16" s="52" t="s">
        <v>73</v>
      </c>
      <c r="R16" s="16">
        <v>26.082999999999998</v>
      </c>
      <c r="S16" s="9">
        <v>65.2</v>
      </c>
      <c r="T16" s="9">
        <v>58.383000000000003</v>
      </c>
      <c r="U16" s="9">
        <v>29.817</v>
      </c>
      <c r="V16" s="9">
        <v>36.582999999999998</v>
      </c>
      <c r="W16" s="9">
        <v>26.483000000000001</v>
      </c>
      <c r="X16" s="16">
        <v>27.65</v>
      </c>
      <c r="Y16" s="9">
        <f t="shared" si="2"/>
        <v>270.19900000000001</v>
      </c>
    </row>
    <row r="17" spans="3:25">
      <c r="E17" s="13" t="s">
        <v>62</v>
      </c>
      <c r="F17" s="22">
        <v>27.132999999999999</v>
      </c>
      <c r="G17" s="6">
        <v>65.8</v>
      </c>
      <c r="H17" s="22">
        <v>62.667000000000002</v>
      </c>
      <c r="I17" s="22">
        <v>29.15</v>
      </c>
      <c r="J17" s="22">
        <v>37.383000000000003</v>
      </c>
      <c r="K17" s="22">
        <v>27.55</v>
      </c>
      <c r="L17" s="22">
        <v>29.8</v>
      </c>
      <c r="M17" s="9">
        <f t="shared" si="0"/>
        <v>279.483</v>
      </c>
      <c r="N17" s="9">
        <f t="shared" si="1"/>
        <v>32.265999999999991</v>
      </c>
      <c r="Q17" s="52" t="s">
        <v>3</v>
      </c>
      <c r="R17" s="9">
        <v>25.882999999999999</v>
      </c>
      <c r="S17" s="9">
        <v>66.900000000000006</v>
      </c>
      <c r="T17" s="9">
        <v>60.067</v>
      </c>
      <c r="U17" s="9">
        <v>30.082999999999998</v>
      </c>
      <c r="V17" s="9">
        <v>35.982999999999997</v>
      </c>
      <c r="W17" s="16">
        <v>27.607999999999997</v>
      </c>
      <c r="X17" s="16">
        <v>27.65</v>
      </c>
      <c r="Y17" s="9">
        <f t="shared" si="2"/>
        <v>274.17399999999998</v>
      </c>
    </row>
    <row r="18" spans="3:25">
      <c r="E18" s="13" t="s">
        <v>59</v>
      </c>
      <c r="F18" s="6">
        <v>26.582999999999998</v>
      </c>
      <c r="G18" s="6">
        <v>67.766999999999996</v>
      </c>
      <c r="H18" s="6">
        <v>64.816999999999993</v>
      </c>
      <c r="I18" s="58">
        <v>28.953384615384611</v>
      </c>
      <c r="J18" s="6">
        <v>38.33</v>
      </c>
      <c r="K18" s="16">
        <v>26.726391666666668</v>
      </c>
      <c r="L18" s="6">
        <v>29.0167</v>
      </c>
      <c r="M18" s="9">
        <f t="shared" si="0"/>
        <v>282.19347628205122</v>
      </c>
      <c r="N18" s="9">
        <f t="shared" si="1"/>
        <v>34.976476282051209</v>
      </c>
      <c r="Q18" s="52" t="s">
        <v>35</v>
      </c>
      <c r="R18" s="9">
        <v>25.183</v>
      </c>
      <c r="S18" s="9">
        <v>68.167000000000002</v>
      </c>
      <c r="T18" s="9">
        <v>59.55</v>
      </c>
      <c r="U18" s="9">
        <v>31.683</v>
      </c>
      <c r="V18" s="9">
        <v>36.533000000000001</v>
      </c>
      <c r="W18" s="9">
        <v>26.567</v>
      </c>
      <c r="X18" s="9">
        <v>27.15</v>
      </c>
      <c r="Y18" s="9">
        <f t="shared" si="2"/>
        <v>274.83299999999997</v>
      </c>
    </row>
    <row r="19" spans="3:25">
      <c r="E19" s="13" t="s">
        <v>70</v>
      </c>
      <c r="F19" s="9">
        <v>26.5</v>
      </c>
      <c r="G19" s="9">
        <v>69.266999999999996</v>
      </c>
      <c r="H19" s="6">
        <v>67.233000000000004</v>
      </c>
      <c r="I19" s="6">
        <v>30.266999999999999</v>
      </c>
      <c r="J19" s="61">
        <v>37.357785714285704</v>
      </c>
      <c r="K19" s="6">
        <v>27.632999999999999</v>
      </c>
      <c r="L19" s="58">
        <v>28.184800000000003</v>
      </c>
      <c r="M19" s="9">
        <f t="shared" si="0"/>
        <v>286.44258571428571</v>
      </c>
      <c r="N19" s="9">
        <f t="shared" si="1"/>
        <v>39.2255857142857</v>
      </c>
      <c r="Q19" s="52" t="s">
        <v>62</v>
      </c>
      <c r="R19" s="6">
        <v>26.1</v>
      </c>
      <c r="S19" s="28">
        <v>67.2</v>
      </c>
      <c r="T19" s="9">
        <v>60.2</v>
      </c>
      <c r="U19" s="9">
        <v>30.983000000000001</v>
      </c>
      <c r="V19" s="16">
        <v>36.582999999999998</v>
      </c>
      <c r="W19" s="9">
        <v>27.082999999999998</v>
      </c>
      <c r="X19" s="9">
        <v>27</v>
      </c>
      <c r="Y19" s="9">
        <f t="shared" si="2"/>
        <v>275.149</v>
      </c>
    </row>
    <row r="20" spans="3:25" s="6" customFormat="1">
      <c r="C20" s="8"/>
      <c r="D20" s="8"/>
      <c r="E20" s="12" t="s">
        <v>66</v>
      </c>
      <c r="F20" s="22">
        <v>27.683</v>
      </c>
      <c r="G20" s="9">
        <v>70.733000000000004</v>
      </c>
      <c r="H20" s="47">
        <v>62.484500000000011</v>
      </c>
      <c r="I20" s="28">
        <v>31.667000000000002</v>
      </c>
      <c r="J20" s="28">
        <v>38.667000000000002</v>
      </c>
      <c r="K20" s="28">
        <v>29.167000000000002</v>
      </c>
      <c r="L20" s="28">
        <v>28.367000000000001</v>
      </c>
      <c r="M20" s="9">
        <f t="shared" si="0"/>
        <v>288.76850000000007</v>
      </c>
      <c r="N20" s="9">
        <f t="shared" si="1"/>
        <v>41.551500000000061</v>
      </c>
      <c r="O20" s="8"/>
      <c r="P20" s="8"/>
      <c r="Q20" s="52" t="s">
        <v>40</v>
      </c>
      <c r="R20" s="28">
        <v>26.516999999999999</v>
      </c>
      <c r="S20" s="9">
        <v>70.75</v>
      </c>
      <c r="T20" s="28">
        <v>63.832999999999998</v>
      </c>
      <c r="U20" s="28">
        <v>31.5</v>
      </c>
      <c r="V20" s="16">
        <v>36.582999999999998</v>
      </c>
      <c r="W20" s="28">
        <v>28.667000000000002</v>
      </c>
      <c r="X20" s="9">
        <v>27.65</v>
      </c>
      <c r="Y20" s="9">
        <f t="shared" si="2"/>
        <v>285.5</v>
      </c>
    </row>
    <row r="21" spans="3:25">
      <c r="E21" s="13" t="s">
        <v>16</v>
      </c>
      <c r="F21" s="22">
        <v>28.05</v>
      </c>
      <c r="G21" s="16">
        <v>65.208933333333334</v>
      </c>
      <c r="H21" s="6">
        <v>69.132999999999996</v>
      </c>
      <c r="I21" s="6">
        <v>31.15</v>
      </c>
      <c r="J21" s="6">
        <v>42.082999999999998</v>
      </c>
      <c r="K21" s="6">
        <v>30.617000000000001</v>
      </c>
      <c r="L21" s="6">
        <v>28.867000000000001</v>
      </c>
      <c r="M21" s="9">
        <f t="shared" si="0"/>
        <v>295.10893333333337</v>
      </c>
      <c r="N21" s="9">
        <f t="shared" si="1"/>
        <v>47.891933333333355</v>
      </c>
      <c r="Q21" s="52" t="s">
        <v>26</v>
      </c>
      <c r="R21" s="9">
        <v>26.533000000000001</v>
      </c>
      <c r="S21" s="9">
        <v>69.266999999999996</v>
      </c>
      <c r="T21" s="9">
        <v>62.216999999999999</v>
      </c>
      <c r="U21" s="9">
        <v>32.917000000000002</v>
      </c>
      <c r="V21" s="9">
        <v>37.549999999999997</v>
      </c>
      <c r="W21" s="9">
        <v>28.132999999999999</v>
      </c>
      <c r="X21" s="9">
        <v>29.05</v>
      </c>
      <c r="Y21" s="9">
        <f t="shared" si="2"/>
        <v>285.66699999999997</v>
      </c>
    </row>
    <row r="22" spans="3:25">
      <c r="E22" t="s">
        <v>91</v>
      </c>
      <c r="F22" s="6">
        <v>29.75</v>
      </c>
      <c r="G22" s="6">
        <v>80.75</v>
      </c>
      <c r="H22" s="6">
        <v>71.716999999999999</v>
      </c>
      <c r="I22" s="58">
        <v>28.953384615384611</v>
      </c>
      <c r="J22" s="6">
        <v>42.15</v>
      </c>
      <c r="K22" s="16">
        <v>26.726391666666668</v>
      </c>
      <c r="L22" s="6">
        <v>31.832999999999998</v>
      </c>
      <c r="M22" s="9">
        <f t="shared" si="0"/>
        <v>311.87977628205124</v>
      </c>
      <c r="N22" s="9">
        <f t="shared" si="1"/>
        <v>64.662776282051226</v>
      </c>
      <c r="Q22" s="52" t="s">
        <v>65</v>
      </c>
      <c r="R22" s="9">
        <v>26.7</v>
      </c>
      <c r="S22" s="9">
        <v>70.216999999999999</v>
      </c>
      <c r="T22" s="9">
        <v>63.067</v>
      </c>
      <c r="U22" s="9">
        <v>30.817</v>
      </c>
      <c r="V22" s="9">
        <v>38.116999999999997</v>
      </c>
      <c r="W22" s="9">
        <v>28.382999999999999</v>
      </c>
      <c r="X22" s="9">
        <v>28.382999999999999</v>
      </c>
      <c r="Y22" s="9">
        <f t="shared" si="2"/>
        <v>285.68399999999997</v>
      </c>
    </row>
    <row r="23" spans="3:25">
      <c r="E23" s="13" t="s">
        <v>74</v>
      </c>
      <c r="F23" s="22">
        <v>32.383000000000003</v>
      </c>
      <c r="G23" s="6">
        <v>82.8</v>
      </c>
      <c r="H23" s="6">
        <v>77.533000000000001</v>
      </c>
      <c r="I23" s="6">
        <v>37</v>
      </c>
      <c r="J23" s="6">
        <v>49.133000000000003</v>
      </c>
      <c r="K23" s="16">
        <v>26.726391666666668</v>
      </c>
      <c r="L23" s="6">
        <v>35.0167</v>
      </c>
      <c r="M23" s="9">
        <f t="shared" si="0"/>
        <v>340.59209166666665</v>
      </c>
      <c r="N23" s="9">
        <f t="shared" si="1"/>
        <v>93.375091666666634</v>
      </c>
      <c r="Q23" s="14" t="s">
        <v>17</v>
      </c>
      <c r="R23" s="28">
        <v>27.417000000000002</v>
      </c>
      <c r="S23" s="9">
        <v>69.900000000000006</v>
      </c>
      <c r="T23" s="28">
        <v>63.3</v>
      </c>
      <c r="U23" s="28">
        <v>33.383000000000003</v>
      </c>
      <c r="V23" s="28">
        <v>38.417000000000002</v>
      </c>
      <c r="W23" s="28">
        <v>28.533000000000001</v>
      </c>
      <c r="X23" s="16">
        <v>27.65</v>
      </c>
      <c r="Y23" s="9">
        <f t="shared" si="2"/>
        <v>288.60000000000002</v>
      </c>
    </row>
    <row r="24" spans="3:25">
      <c r="E24"/>
      <c r="Q24" s="52" t="s">
        <v>59</v>
      </c>
      <c r="R24" s="9">
        <v>27.2</v>
      </c>
      <c r="S24" s="9">
        <v>72.433000000000007</v>
      </c>
      <c r="T24" s="9">
        <v>64.716999999999999</v>
      </c>
      <c r="U24" s="16">
        <v>31.033000000000001</v>
      </c>
      <c r="V24" s="9">
        <v>37.512</v>
      </c>
      <c r="W24" s="9">
        <v>28.667000000000002</v>
      </c>
      <c r="X24" s="16">
        <v>27.65</v>
      </c>
      <c r="Y24" s="9">
        <f t="shared" si="2"/>
        <v>289.21199999999999</v>
      </c>
    </row>
    <row r="25" spans="3:25">
      <c r="E25" s="5" t="s">
        <v>97</v>
      </c>
      <c r="F25" s="9">
        <f>AVERAGE(F8:F23)</f>
        <v>26.383199999999999</v>
      </c>
      <c r="G25" s="9">
        <f>AVERAGE(G8:G23)</f>
        <v>65.20893333333332</v>
      </c>
      <c r="H25" s="9">
        <f t="shared" ref="H25:L25" si="3">AVERAGE(H8:H23)</f>
        <v>62.484500000000011</v>
      </c>
      <c r="I25" s="9">
        <f t="shared" si="3"/>
        <v>28.953384615384607</v>
      </c>
      <c r="J25" s="9">
        <f t="shared" si="3"/>
        <v>37.357785714285711</v>
      </c>
      <c r="K25" s="9">
        <f t="shared" si="3"/>
        <v>26.726391666666661</v>
      </c>
      <c r="L25" s="9">
        <f t="shared" si="3"/>
        <v>28.184800000000003</v>
      </c>
      <c r="M25" s="9"/>
      <c r="N25" s="9"/>
      <c r="Q25" s="52" t="s">
        <v>16</v>
      </c>
      <c r="R25" s="6">
        <v>26.082999999999998</v>
      </c>
      <c r="S25" s="9">
        <v>72.150000000000006</v>
      </c>
      <c r="T25" s="9">
        <v>62.35</v>
      </c>
      <c r="U25" s="9">
        <v>33.25</v>
      </c>
      <c r="V25" s="9">
        <v>38.732999999999997</v>
      </c>
      <c r="W25" s="9">
        <v>28.783000000000001</v>
      </c>
      <c r="X25" s="9">
        <v>29.382999999999999</v>
      </c>
      <c r="Y25" s="9">
        <f t="shared" si="2"/>
        <v>290.73199999999997</v>
      </c>
    </row>
    <row r="26" spans="3:25">
      <c r="F26" s="9"/>
      <c r="G26" s="9"/>
      <c r="H26" s="9"/>
      <c r="I26" s="9"/>
      <c r="J26" s="9"/>
      <c r="K26" s="9"/>
      <c r="L26" s="9"/>
      <c r="Q26" s="52" t="s">
        <v>66</v>
      </c>
      <c r="R26" s="9">
        <v>29</v>
      </c>
      <c r="S26" s="16">
        <v>68.167000000000002</v>
      </c>
      <c r="T26" s="16">
        <v>60.2</v>
      </c>
      <c r="U26" s="9">
        <v>36.582999999999998</v>
      </c>
      <c r="V26" s="9">
        <v>41.582999999999998</v>
      </c>
      <c r="W26" s="9">
        <v>30</v>
      </c>
      <c r="X26" s="9">
        <v>29.617000000000001</v>
      </c>
      <c r="Y26" s="9">
        <f t="shared" si="2"/>
        <v>295.15000000000003</v>
      </c>
    </row>
    <row r="27" spans="3:25">
      <c r="Q27" s="52" t="s">
        <v>75</v>
      </c>
      <c r="R27" s="6">
        <v>27.367000000000001</v>
      </c>
      <c r="S27" s="6">
        <v>75.95</v>
      </c>
      <c r="T27" s="6">
        <v>72.0167</v>
      </c>
      <c r="U27" s="6">
        <v>32.982999999999997</v>
      </c>
      <c r="V27" s="6">
        <v>41.33</v>
      </c>
      <c r="W27" s="6">
        <v>29.1</v>
      </c>
      <c r="X27" s="16">
        <v>27.65</v>
      </c>
      <c r="Y27" s="9">
        <f t="shared" si="2"/>
        <v>306.39670000000001</v>
      </c>
    </row>
    <row r="28" spans="3:25">
      <c r="Q28" s="52"/>
      <c r="R28" s="6"/>
      <c r="S28" s="6"/>
      <c r="T28" s="6"/>
      <c r="U28" s="6"/>
      <c r="V28" s="6"/>
      <c r="W28" s="6"/>
      <c r="X28" s="16"/>
      <c r="Y28" s="9"/>
    </row>
    <row r="29" spans="3:25">
      <c r="Q29" s="52" t="s">
        <v>63</v>
      </c>
      <c r="R29" s="16">
        <v>26.082999999999998</v>
      </c>
      <c r="S29" s="9">
        <v>76.882999999999996</v>
      </c>
      <c r="T29" s="9">
        <v>71.7</v>
      </c>
      <c r="U29" s="9">
        <v>34.700000000000003</v>
      </c>
      <c r="V29" s="9">
        <v>41.732999999999997</v>
      </c>
      <c r="W29" s="9">
        <v>30.382999999999999</v>
      </c>
      <c r="X29" s="16">
        <v>27.65</v>
      </c>
      <c r="Y29" s="9">
        <f t="shared" si="2"/>
        <v>309.13199999999995</v>
      </c>
    </row>
    <row r="30" spans="3:25">
      <c r="Q30" s="52" t="s">
        <v>61</v>
      </c>
      <c r="R30" s="28">
        <v>31.466999999999999</v>
      </c>
      <c r="S30" s="9">
        <v>73.349999999999994</v>
      </c>
      <c r="T30" s="9">
        <v>68.150000000000006</v>
      </c>
      <c r="U30" s="9">
        <v>38.232999999999997</v>
      </c>
      <c r="V30" s="9">
        <v>40.517000000000003</v>
      </c>
      <c r="W30" s="16">
        <v>27.607999999999997</v>
      </c>
      <c r="X30" s="9">
        <v>30.65</v>
      </c>
      <c r="Y30" s="9">
        <f t="shared" si="2"/>
        <v>309.97499999999997</v>
      </c>
    </row>
    <row r="31" spans="3:25">
      <c r="Q31" s="52" t="s">
        <v>23</v>
      </c>
      <c r="R31" s="9">
        <v>32.33</v>
      </c>
      <c r="S31" s="9">
        <v>88.25</v>
      </c>
      <c r="T31" s="9">
        <v>75</v>
      </c>
      <c r="U31" s="9">
        <v>38.232999999999997</v>
      </c>
      <c r="V31" s="9">
        <v>47.183</v>
      </c>
      <c r="W31" s="9">
        <v>33.917000000000002</v>
      </c>
      <c r="X31" s="9">
        <v>34.200000000000003</v>
      </c>
      <c r="Y31" s="9">
        <f t="shared" si="2"/>
        <v>349.113</v>
      </c>
    </row>
  </sheetData>
  <sortState ref="E8:M23">
    <sortCondition ref="M8:M23"/>
  </sortState>
  <phoneticPr fontId="8" type="noConversion"/>
  <pageMargins left="0.75" right="0.75" top="1" bottom="1" header="0.5" footer="0.5"/>
  <headerFooter alignWithMargins="0"/>
  <colBreaks count="1" manualBreakCount="1">
    <brk id="3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Overall</vt:lpstr>
      <vt:lpstr>Summary</vt:lpstr>
      <vt:lpstr>BAR</vt:lpstr>
      <vt:lpstr>TOUR</vt:lpstr>
      <vt:lpstr>TOUR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</dc:creator>
  <cp:lastModifiedBy>Kevin Chalmers</cp:lastModifiedBy>
  <cp:lastPrinted>2014-08-27T13:34:16Z</cp:lastPrinted>
  <dcterms:created xsi:type="dcterms:W3CDTF">2009-04-30T09:25:50Z</dcterms:created>
  <dcterms:modified xsi:type="dcterms:W3CDTF">2015-09-05T18:47:34Z</dcterms:modified>
</cp:coreProperties>
</file>