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-255" windowWidth="18795" windowHeight="11760" activeTab="1"/>
  </bookViews>
  <sheets>
    <sheet name="Overall" sheetId="1" r:id="rId1"/>
    <sheet name="Summary" sheetId="4" r:id="rId2"/>
    <sheet name="BAR" sheetId="3" r:id="rId3"/>
    <sheet name="TOUR" sheetId="5" r:id="rId4"/>
    <sheet name="TOUR (2)" sheetId="6" r:id="rId5"/>
  </sheets>
  <definedNames>
    <definedName name="_xlnm._FilterDatabase" localSheetId="0" hidden="1">Overall!#REF!</definedName>
  </definedNames>
  <calcPr calcId="125725"/>
</workbook>
</file>

<file path=xl/calcChain.xml><?xml version="1.0" encoding="utf-8"?>
<calcChain xmlns="http://schemas.openxmlformats.org/spreadsheetml/2006/main">
  <c r="AA24" i="1"/>
  <c r="X13" i="6"/>
  <c r="W64" i="4" l="1"/>
  <c r="X64" s="1"/>
  <c r="W63"/>
  <c r="X63" s="1"/>
  <c r="W62"/>
  <c r="X62" s="1"/>
  <c r="W61"/>
  <c r="X61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G33" i="6"/>
  <c r="H33"/>
  <c r="I33"/>
  <c r="J33"/>
  <c r="K33"/>
  <c r="L33"/>
  <c r="F33"/>
  <c r="M27"/>
  <c r="L57" i="4"/>
  <c r="M57" s="1"/>
  <c r="K57"/>
  <c r="M56"/>
  <c r="L56"/>
  <c r="K56"/>
  <c r="L55"/>
  <c r="K55"/>
  <c r="M55" s="1"/>
  <c r="L54"/>
  <c r="K54"/>
  <c r="M54" s="1"/>
  <c r="L53"/>
  <c r="K53"/>
  <c r="M53" s="1"/>
  <c r="L52"/>
  <c r="K52"/>
  <c r="M52" s="1"/>
  <c r="L51"/>
  <c r="M51" s="1"/>
  <c r="K51"/>
  <c r="L50"/>
  <c r="K50"/>
  <c r="M50" s="1"/>
  <c r="L49"/>
  <c r="K49"/>
  <c r="M49" s="1"/>
  <c r="M48"/>
  <c r="L48"/>
  <c r="K48"/>
  <c r="L47"/>
  <c r="K47"/>
  <c r="M47" s="1"/>
  <c r="L46"/>
  <c r="K46"/>
  <c r="M46" s="1"/>
  <c r="L45"/>
  <c r="K45"/>
  <c r="M45" s="1"/>
  <c r="L44"/>
  <c r="K44"/>
  <c r="M44" s="1"/>
  <c r="L43"/>
  <c r="M43" s="1"/>
  <c r="K43"/>
  <c r="L42"/>
  <c r="K42"/>
  <c r="M42" s="1"/>
  <c r="L41"/>
  <c r="K41"/>
  <c r="M41" s="1"/>
  <c r="M40"/>
  <c r="L40"/>
  <c r="K40"/>
  <c r="L39"/>
  <c r="K39"/>
  <c r="M39" s="1"/>
  <c r="L38"/>
  <c r="K38"/>
  <c r="M38" s="1"/>
  <c r="L37"/>
  <c r="K37"/>
  <c r="M37" s="1"/>
  <c r="L36"/>
  <c r="K36"/>
  <c r="M36" s="1"/>
  <c r="L35"/>
  <c r="M35" s="1"/>
  <c r="K35"/>
  <c r="L34"/>
  <c r="K34"/>
  <c r="M34" s="1"/>
  <c r="L33"/>
  <c r="K33"/>
  <c r="M33" s="1"/>
  <c r="O23" i="3"/>
  <c r="P23"/>
  <c r="Q23"/>
  <c r="O18"/>
  <c r="P18"/>
  <c r="O7"/>
  <c r="P7"/>
  <c r="AA23" i="1"/>
  <c r="AA20"/>
  <c r="AA19"/>
  <c r="AA18"/>
  <c r="AA17"/>
  <c r="AA15"/>
  <c r="AA14"/>
  <c r="AA13"/>
  <c r="AA12"/>
  <c r="AA11"/>
  <c r="AA10"/>
  <c r="AA9"/>
  <c r="AA8"/>
  <c r="AA7"/>
  <c r="AA6"/>
  <c r="AA5"/>
  <c r="AA4"/>
  <c r="AA3"/>
  <c r="AA2"/>
  <c r="Q18" i="3" l="1"/>
  <c r="Q7"/>
  <c r="X9" i="6"/>
  <c r="X10"/>
  <c r="X11"/>
  <c r="X12"/>
  <c r="X14"/>
  <c r="X15"/>
  <c r="X8"/>
  <c r="M26"/>
  <c r="M17"/>
  <c r="M25"/>
  <c r="M30"/>
  <c r="M28"/>
  <c r="M9"/>
  <c r="M16"/>
  <c r="O16" i="3"/>
  <c r="P16"/>
  <c r="Q16" s="1"/>
  <c r="O13"/>
  <c r="P13"/>
  <c r="O19"/>
  <c r="P19"/>
  <c r="O22"/>
  <c r="P22"/>
  <c r="O26"/>
  <c r="P26"/>
  <c r="Q26"/>
  <c r="O29"/>
  <c r="P29"/>
  <c r="Y3" i="1"/>
  <c r="Q29" i="3" l="1"/>
  <c r="Q13"/>
  <c r="Q22"/>
  <c r="Q19"/>
  <c r="Y47" i="1"/>
  <c r="Z48"/>
  <c r="Y46"/>
  <c r="Z47"/>
  <c r="R72" i="4" l="1"/>
  <c r="Q70" l="1"/>
  <c r="R70" s="1"/>
  <c r="Q75"/>
  <c r="R75" s="1"/>
  <c r="Q73"/>
  <c r="R73" s="1"/>
  <c r="Q74"/>
  <c r="R74" s="1"/>
  <c r="Q77"/>
  <c r="R77" s="1"/>
  <c r="Q76"/>
  <c r="R76" s="1"/>
  <c r="Q71"/>
  <c r="R71" s="1"/>
  <c r="G53" i="5" l="1"/>
  <c r="H53"/>
  <c r="I53"/>
  <c r="J53"/>
  <c r="K53"/>
  <c r="L53"/>
  <c r="F53"/>
  <c r="M20" i="6" l="1"/>
  <c r="M14"/>
  <c r="M22"/>
  <c r="M29"/>
  <c r="M21"/>
  <c r="M13"/>
  <c r="M24"/>
  <c r="M19"/>
  <c r="M15"/>
  <c r="M18"/>
  <c r="M11"/>
  <c r="M12"/>
  <c r="M23"/>
  <c r="M10"/>
  <c r="M8" l="1"/>
  <c r="N8" s="1"/>
  <c r="O6" i="3"/>
  <c r="P6"/>
  <c r="O12"/>
  <c r="P12"/>
  <c r="O9"/>
  <c r="P9"/>
  <c r="O17"/>
  <c r="P17"/>
  <c r="Z21" i="1"/>
  <c r="Z22"/>
  <c r="Z23"/>
  <c r="Z24"/>
  <c r="Z25"/>
  <c r="Z26"/>
  <c r="Z28"/>
  <c r="Z29"/>
  <c r="Z33"/>
  <c r="Z30"/>
  <c r="Z31"/>
  <c r="Z32"/>
  <c r="Z34"/>
  <c r="Z27"/>
  <c r="Z35"/>
  <c r="Z36"/>
  <c r="Z37"/>
  <c r="Z38"/>
  <c r="Z39"/>
  <c r="Z40"/>
  <c r="Z41"/>
  <c r="Z42"/>
  <c r="Z43"/>
  <c r="Z44"/>
  <c r="Z45"/>
  <c r="Z46"/>
  <c r="Z14"/>
  <c r="Z13"/>
  <c r="Z20"/>
  <c r="Z16"/>
  <c r="Z2"/>
  <c r="Y5"/>
  <c r="Z6"/>
  <c r="Y8"/>
  <c r="Y4"/>
  <c r="Z5"/>
  <c r="Y7"/>
  <c r="Z4"/>
  <c r="Y17"/>
  <c r="Y9"/>
  <c r="Z8"/>
  <c r="Y16"/>
  <c r="Y12"/>
  <c r="Z9"/>
  <c r="Y18"/>
  <c r="Y10"/>
  <c r="Z10"/>
  <c r="Y6"/>
  <c r="Z7"/>
  <c r="Y22"/>
  <c r="Z18"/>
  <c r="Y34"/>
  <c r="Y19"/>
  <c r="Y24"/>
  <c r="Y13"/>
  <c r="Z12"/>
  <c r="Y23"/>
  <c r="Z19"/>
  <c r="Y36"/>
  <c r="Y37"/>
  <c r="Y32"/>
  <c r="Y15"/>
  <c r="Z17"/>
  <c r="Y29"/>
  <c r="Y26"/>
  <c r="Y38"/>
  <c r="Y39"/>
  <c r="Y20"/>
  <c r="Z15"/>
  <c r="Y40"/>
  <c r="Y41"/>
  <c r="Y27"/>
  <c r="Y11"/>
  <c r="Z11"/>
  <c r="Y33"/>
  <c r="Y42"/>
  <c r="Y43"/>
  <c r="Y48"/>
  <c r="Y14"/>
  <c r="Y28"/>
  <c r="Y45"/>
  <c r="Y21"/>
  <c r="Y44"/>
  <c r="Y31"/>
  <c r="Y35"/>
  <c r="Y30"/>
  <c r="Y25"/>
  <c r="Y2"/>
  <c r="N27" i="6" l="1"/>
  <c r="Q17" i="3"/>
  <c r="N18" i="6"/>
  <c r="N13"/>
  <c r="N22"/>
  <c r="N11"/>
  <c r="N26"/>
  <c r="N23"/>
  <c r="N10"/>
  <c r="N14"/>
  <c r="N28"/>
  <c r="N17"/>
  <c r="N25"/>
  <c r="N16"/>
  <c r="N20"/>
  <c r="N29"/>
  <c r="N9"/>
  <c r="N24"/>
  <c r="N15"/>
  <c r="N21"/>
  <c r="N19"/>
  <c r="N12"/>
  <c r="N30"/>
  <c r="Q9" i="3"/>
  <c r="Q12"/>
  <c r="Q6"/>
  <c r="O5" l="1"/>
  <c r="P5"/>
  <c r="O25"/>
  <c r="P25"/>
  <c r="Q25" s="1"/>
  <c r="O21"/>
  <c r="P21"/>
  <c r="O20"/>
  <c r="P20"/>
  <c r="O28"/>
  <c r="P28"/>
  <c r="O10"/>
  <c r="P10"/>
  <c r="O27"/>
  <c r="P27"/>
  <c r="Z3" i="1"/>
  <c r="Q27" i="3" l="1"/>
  <c r="Q28"/>
  <c r="Q20"/>
  <c r="Q21"/>
  <c r="Q10"/>
  <c r="Q5"/>
  <c r="O15" l="1"/>
  <c r="P15"/>
  <c r="O24"/>
  <c r="P24"/>
  <c r="Q15" l="1"/>
  <c r="Q24"/>
  <c r="O11" l="1"/>
  <c r="P11"/>
  <c r="P8"/>
  <c r="O14"/>
  <c r="P14"/>
  <c r="O8"/>
  <c r="Q8" l="1"/>
  <c r="Q11"/>
  <c r="Q14"/>
</calcChain>
</file>

<file path=xl/sharedStrings.xml><?xml version="1.0" encoding="utf-8"?>
<sst xmlns="http://schemas.openxmlformats.org/spreadsheetml/2006/main" count="600" uniqueCount="111">
  <si>
    <t>Name</t>
  </si>
  <si>
    <t>Category</t>
  </si>
  <si>
    <t>Position</t>
  </si>
  <si>
    <t>Charlie Brindley</t>
  </si>
  <si>
    <t>Kevin Chalmers</t>
  </si>
  <si>
    <t>Points</t>
  </si>
  <si>
    <t>25 Mile</t>
  </si>
  <si>
    <t>10 mile</t>
  </si>
  <si>
    <t>mph</t>
  </si>
  <si>
    <t>average</t>
  </si>
  <si>
    <t>best 10</t>
  </si>
  <si>
    <t>best 25</t>
  </si>
  <si>
    <t>BAR</t>
  </si>
  <si>
    <t>min</t>
  </si>
  <si>
    <t>Events</t>
  </si>
  <si>
    <t>Note: Times are in minutes (not min:sec)</t>
  </si>
  <si>
    <t>Timmy May</t>
  </si>
  <si>
    <t>Paul Jardine</t>
  </si>
  <si>
    <t>Club Championship</t>
  </si>
  <si>
    <t>Points trophy</t>
  </si>
  <si>
    <t>Vets Trophy</t>
  </si>
  <si>
    <t>Ladies Trophy</t>
  </si>
  <si>
    <t>Sam McNeil</t>
  </si>
  <si>
    <t>Jock Douglas</t>
  </si>
  <si>
    <t>Dave Murray</t>
  </si>
  <si>
    <t>Andrew Isherwood</t>
  </si>
  <si>
    <t>Gregor Watt</t>
  </si>
  <si>
    <t>JuniorTrophy</t>
  </si>
  <si>
    <t>Home run not included</t>
  </si>
  <si>
    <t>Cameron Jardine</t>
  </si>
  <si>
    <t>VM</t>
  </si>
  <si>
    <t>Colin Fergus</t>
  </si>
  <si>
    <t>YM</t>
  </si>
  <si>
    <t>VF</t>
  </si>
  <si>
    <t>Benjamin Hindley</t>
  </si>
  <si>
    <t>Bold times are best times</t>
  </si>
  <si>
    <t>Roy Richardson</t>
  </si>
  <si>
    <t xml:space="preserve">Points Trophy </t>
  </si>
  <si>
    <t>YOUTH</t>
  </si>
  <si>
    <t>JUNIOR</t>
  </si>
  <si>
    <t>Youth Trophy</t>
  </si>
  <si>
    <t>Keir Murray</t>
  </si>
  <si>
    <t>TROPHY WINNERS</t>
  </si>
  <si>
    <t>Paul Mann</t>
  </si>
  <si>
    <t>Lewis Gray</t>
  </si>
  <si>
    <t>JF</t>
  </si>
  <si>
    <t>Alison Caw</t>
  </si>
  <si>
    <t>Errol Kobus</t>
  </si>
  <si>
    <t>Phil Mack</t>
  </si>
  <si>
    <t>Davie Murray</t>
  </si>
  <si>
    <t>Kier Murray</t>
  </si>
  <si>
    <t>Sam MacNeil</t>
  </si>
  <si>
    <t>Chris Gilfilan</t>
  </si>
  <si>
    <t>Mark Davey</t>
  </si>
  <si>
    <t>SM</t>
  </si>
  <si>
    <t>Tour of Peebleshire</t>
  </si>
  <si>
    <t>Stobo</t>
  </si>
  <si>
    <t>Leadburn</t>
  </si>
  <si>
    <t>Shiplaw</t>
  </si>
  <si>
    <t>Mini Meldons</t>
  </si>
  <si>
    <t>Dreva</t>
  </si>
  <si>
    <t>Howford</t>
  </si>
  <si>
    <t>Total time</t>
  </si>
  <si>
    <t>Total</t>
  </si>
  <si>
    <t>Difference</t>
  </si>
  <si>
    <t>Difference (min)</t>
  </si>
  <si>
    <t>Matt Smith</t>
  </si>
  <si>
    <t>Thomas Mitchell</t>
  </si>
  <si>
    <t>Rhoda McPherson</t>
  </si>
  <si>
    <t>David Nairn</t>
  </si>
  <si>
    <t>SF</t>
  </si>
  <si>
    <t>Rod Mitchell</t>
  </si>
  <si>
    <t>Susan Gray</t>
  </si>
  <si>
    <t>Matt Morris</t>
  </si>
  <si>
    <t>Remo Volpe</t>
  </si>
  <si>
    <t>Louise Watt</t>
  </si>
  <si>
    <t>Thomas Ferguson</t>
  </si>
  <si>
    <t>Murray Brechin</t>
  </si>
  <si>
    <t>Eve Hanlon-Coe</t>
  </si>
  <si>
    <t>Claire Davis</t>
  </si>
  <si>
    <t>Alan Gray</t>
  </si>
  <si>
    <t>Tim Rees</t>
  </si>
  <si>
    <t>Chris Gilfillan</t>
  </si>
  <si>
    <t>Cat Smith</t>
  </si>
  <si>
    <t>Louisa Watt</t>
  </si>
  <si>
    <t>Errol Kolbus</t>
  </si>
  <si>
    <t>Callum Magowan</t>
  </si>
  <si>
    <t>JM</t>
  </si>
  <si>
    <t>Carl Lane</t>
  </si>
  <si>
    <t>Lucy Grant</t>
  </si>
  <si>
    <t>Eve Hamlon-Cole</t>
  </si>
  <si>
    <t>Calum Gray</t>
  </si>
  <si>
    <t>Kenny Davidson</t>
  </si>
  <si>
    <t>Barry McCall</t>
  </si>
  <si>
    <t>Pip Beard</t>
  </si>
  <si>
    <t>Paul Digard</t>
  </si>
  <si>
    <t>Best 6</t>
  </si>
  <si>
    <t>Innerleithen</t>
  </si>
  <si>
    <t>Tour of Peebleshire (H'cap)</t>
  </si>
  <si>
    <t>On the road</t>
  </si>
  <si>
    <t>Median</t>
  </si>
  <si>
    <t>Handicap</t>
  </si>
  <si>
    <t>Handicap Rank</t>
  </si>
  <si>
    <t>Excluding Innerleithen</t>
  </si>
  <si>
    <t>Minimum of 5 completed rides to be eligible</t>
  </si>
  <si>
    <t>Mike Millar</t>
  </si>
  <si>
    <t>Tom Burdon</t>
  </si>
  <si>
    <t>Best 8</t>
  </si>
  <si>
    <t>Rhoda McFerson</t>
  </si>
  <si>
    <t>Claire Davies</t>
  </si>
  <si>
    <t>Tour of Peebleshire (handicap)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</si>
</sst>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" fontId="2" fillId="0" borderId="1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0"/>
  <sheetViews>
    <sheetView topLeftCell="A27" zoomScale="115" zoomScaleNormal="115" workbookViewId="0">
      <selection activeCell="Y48" activeCellId="1" sqref="B2:C48 Y2:Z48"/>
    </sheetView>
  </sheetViews>
  <sheetFormatPr defaultRowHeight="12.75"/>
  <cols>
    <col min="1" max="1" width="9.140625" style="5"/>
    <col min="2" max="2" width="18.42578125" style="8" customWidth="1"/>
    <col min="3" max="3" width="9.140625" style="5" bestFit="1"/>
    <col min="4" max="27" width="7.7109375" style="6" customWidth="1"/>
    <col min="28" max="28" width="8.5703125" style="8" customWidth="1"/>
    <col min="29" max="16384" width="9.140625" style="8"/>
  </cols>
  <sheetData>
    <row r="1" spans="1:28">
      <c r="A1" s="2" t="s">
        <v>2</v>
      </c>
      <c r="B1" s="3" t="s">
        <v>0</v>
      </c>
      <c r="C1" s="2" t="s">
        <v>1</v>
      </c>
      <c r="D1" s="4">
        <v>41738</v>
      </c>
      <c r="E1" s="4">
        <v>41745</v>
      </c>
      <c r="F1" s="4">
        <v>41752</v>
      </c>
      <c r="G1" s="4">
        <v>41773</v>
      </c>
      <c r="H1" s="4">
        <v>41780</v>
      </c>
      <c r="I1" s="4">
        <v>41801</v>
      </c>
      <c r="J1" s="4">
        <v>41808</v>
      </c>
      <c r="K1" s="4">
        <v>41815</v>
      </c>
      <c r="L1" s="4">
        <v>41822</v>
      </c>
      <c r="M1" s="4">
        <v>41829</v>
      </c>
      <c r="N1" s="4">
        <v>41836</v>
      </c>
      <c r="O1" s="4">
        <v>41843</v>
      </c>
      <c r="P1" s="4">
        <v>41848</v>
      </c>
      <c r="Q1" s="4">
        <v>41850</v>
      </c>
      <c r="R1" s="4">
        <v>41855</v>
      </c>
      <c r="S1" s="4">
        <v>41857</v>
      </c>
      <c r="T1" s="4">
        <v>41864</v>
      </c>
      <c r="U1" s="4">
        <v>41869</v>
      </c>
      <c r="V1" s="4">
        <v>41873</v>
      </c>
      <c r="W1" s="4">
        <v>41876</v>
      </c>
      <c r="X1" s="4">
        <v>41878</v>
      </c>
      <c r="Y1" s="1" t="s">
        <v>5</v>
      </c>
      <c r="Z1" s="1" t="s">
        <v>14</v>
      </c>
      <c r="AA1" s="10" t="s">
        <v>107</v>
      </c>
      <c r="AB1" s="17"/>
    </row>
    <row r="2" spans="1:28">
      <c r="A2" s="5">
        <v>1</v>
      </c>
      <c r="B2" s="13" t="s">
        <v>22</v>
      </c>
      <c r="C2" s="5" t="s">
        <v>32</v>
      </c>
      <c r="D2" s="6">
        <v>27</v>
      </c>
      <c r="E2" s="6">
        <v>28</v>
      </c>
      <c r="F2" s="6">
        <v>25</v>
      </c>
      <c r="G2" s="6">
        <v>28</v>
      </c>
      <c r="H2" s="6">
        <v>25</v>
      </c>
      <c r="I2" s="6">
        <v>30</v>
      </c>
      <c r="J2" s="6">
        <v>28</v>
      </c>
      <c r="K2" s="6">
        <v>27</v>
      </c>
      <c r="L2" s="6">
        <v>26</v>
      </c>
      <c r="N2" s="6">
        <v>26</v>
      </c>
      <c r="O2" s="6">
        <v>27</v>
      </c>
      <c r="P2" s="6">
        <v>29</v>
      </c>
      <c r="Q2" s="6">
        <v>28</v>
      </c>
      <c r="S2" s="6">
        <v>28</v>
      </c>
      <c r="T2" s="6">
        <v>29</v>
      </c>
      <c r="U2" s="6">
        <v>29</v>
      </c>
      <c r="V2" s="6">
        <v>27</v>
      </c>
      <c r="W2" s="6">
        <v>26</v>
      </c>
      <c r="X2" s="6">
        <v>24</v>
      </c>
      <c r="Y2" s="1">
        <f t="shared" ref="Y2:Y48" si="0">SUM(D2:X2)</f>
        <v>517</v>
      </c>
      <c r="Z2" s="1">
        <f t="shared" ref="Z2:Z48" si="1">COUNT(D2:X2)</f>
        <v>19</v>
      </c>
      <c r="AA2" s="6">
        <f>SUM(G2,I2,S2,U2,Q2,J2,T2,P2)</f>
        <v>229</v>
      </c>
    </row>
    <row r="3" spans="1:28" ht="12" customHeight="1">
      <c r="A3" s="5">
        <v>2</v>
      </c>
      <c r="B3" s="12" t="s">
        <v>4</v>
      </c>
      <c r="C3" s="14" t="s">
        <v>30</v>
      </c>
      <c r="D3" s="19">
        <v>26</v>
      </c>
      <c r="E3" s="6">
        <v>25</v>
      </c>
      <c r="F3" s="6">
        <v>24</v>
      </c>
      <c r="G3" s="6">
        <v>27</v>
      </c>
      <c r="H3" s="6">
        <v>22</v>
      </c>
      <c r="I3" s="6">
        <v>25</v>
      </c>
      <c r="J3" s="6">
        <v>26</v>
      </c>
      <c r="K3" s="6">
        <v>25</v>
      </c>
      <c r="L3" s="6">
        <v>29</v>
      </c>
      <c r="M3" s="6">
        <v>27</v>
      </c>
      <c r="N3" s="6">
        <v>29</v>
      </c>
      <c r="O3" s="6">
        <v>24</v>
      </c>
      <c r="Q3" s="6">
        <v>25</v>
      </c>
      <c r="R3" s="6">
        <v>28</v>
      </c>
      <c r="S3" s="6">
        <v>25</v>
      </c>
      <c r="T3" s="6">
        <v>28</v>
      </c>
      <c r="U3" s="6">
        <v>24</v>
      </c>
      <c r="V3" s="6">
        <v>25</v>
      </c>
      <c r="X3" s="6">
        <v>27</v>
      </c>
      <c r="Y3" s="37">
        <f t="shared" si="0"/>
        <v>491</v>
      </c>
      <c r="Z3" s="37">
        <f t="shared" si="1"/>
        <v>19</v>
      </c>
      <c r="AA3" s="6">
        <f>SUM(G3,X3,D3,T3,M3,R3,L3,N3)</f>
        <v>221</v>
      </c>
    </row>
    <row r="4" spans="1:28" ht="11.85" customHeight="1">
      <c r="A4" s="5">
        <v>3</v>
      </c>
      <c r="B4" s="12" t="s">
        <v>34</v>
      </c>
      <c r="C4" s="14" t="s">
        <v>32</v>
      </c>
      <c r="D4" s="6">
        <v>24</v>
      </c>
      <c r="E4" s="6">
        <v>27</v>
      </c>
      <c r="F4" s="6">
        <v>26</v>
      </c>
      <c r="G4" s="6">
        <v>25</v>
      </c>
      <c r="I4" s="6">
        <v>22</v>
      </c>
      <c r="K4" s="6">
        <v>19</v>
      </c>
      <c r="N4" s="6">
        <v>20</v>
      </c>
      <c r="O4" s="6">
        <v>28</v>
      </c>
      <c r="P4" s="6">
        <v>27</v>
      </c>
      <c r="Q4" s="6">
        <v>27</v>
      </c>
      <c r="R4" s="6">
        <v>29</v>
      </c>
      <c r="S4" s="6">
        <v>30</v>
      </c>
      <c r="T4" s="6">
        <v>27</v>
      </c>
      <c r="V4" s="6">
        <v>29</v>
      </c>
      <c r="W4" s="6">
        <v>28</v>
      </c>
      <c r="X4" s="6">
        <v>26</v>
      </c>
      <c r="Y4" s="37">
        <f t="shared" si="0"/>
        <v>414</v>
      </c>
      <c r="Z4" s="37">
        <f t="shared" si="1"/>
        <v>16</v>
      </c>
      <c r="AA4" s="6">
        <f>SUM(P4,O4,T4,R4,V4,Q4,W4,S4)</f>
        <v>225</v>
      </c>
      <c r="AB4" s="17"/>
    </row>
    <row r="5" spans="1:28" ht="11.85" customHeight="1">
      <c r="A5" s="5">
        <v>4</v>
      </c>
      <c r="B5" s="13" t="s">
        <v>25</v>
      </c>
      <c r="C5" s="5" t="s">
        <v>30</v>
      </c>
      <c r="D5" s="6">
        <v>30</v>
      </c>
      <c r="E5" s="6">
        <v>30</v>
      </c>
      <c r="F5" s="6">
        <v>29</v>
      </c>
      <c r="H5" s="6">
        <v>30</v>
      </c>
      <c r="J5" s="6">
        <v>30</v>
      </c>
      <c r="K5" s="6">
        <v>30</v>
      </c>
      <c r="L5" s="6">
        <v>30</v>
      </c>
      <c r="O5" s="6">
        <v>30</v>
      </c>
      <c r="P5" s="6">
        <v>29</v>
      </c>
      <c r="Q5" s="6">
        <v>30</v>
      </c>
      <c r="T5" s="6">
        <v>30</v>
      </c>
      <c r="U5" s="6">
        <v>30</v>
      </c>
      <c r="V5" s="6">
        <v>30</v>
      </c>
      <c r="W5" s="6">
        <v>21</v>
      </c>
      <c r="Y5" s="37">
        <f t="shared" si="0"/>
        <v>409</v>
      </c>
      <c r="Z5" s="37">
        <f t="shared" si="1"/>
        <v>14</v>
      </c>
      <c r="AA5" s="6">
        <f>SUM(Q5,O5,J5,T5,V5,K5,H5,E5)</f>
        <v>240</v>
      </c>
    </row>
    <row r="6" spans="1:28" ht="11.85" customHeight="1">
      <c r="A6" s="5">
        <v>5</v>
      </c>
      <c r="B6" s="13" t="s">
        <v>74</v>
      </c>
      <c r="C6" s="14" t="s">
        <v>54</v>
      </c>
      <c r="E6" s="6">
        <v>16</v>
      </c>
      <c r="F6" s="6">
        <v>16</v>
      </c>
      <c r="G6" s="6">
        <v>19</v>
      </c>
      <c r="H6" s="6">
        <v>15</v>
      </c>
      <c r="I6" s="6">
        <v>23</v>
      </c>
      <c r="K6" s="6">
        <v>22</v>
      </c>
      <c r="L6" s="6">
        <v>25</v>
      </c>
      <c r="M6" s="6">
        <v>25</v>
      </c>
      <c r="N6" s="6">
        <v>21</v>
      </c>
      <c r="O6" s="6">
        <v>23</v>
      </c>
      <c r="P6" s="6">
        <v>25</v>
      </c>
      <c r="Q6" s="6">
        <v>22</v>
      </c>
      <c r="R6" s="6">
        <v>21</v>
      </c>
      <c r="S6" s="6">
        <v>22</v>
      </c>
      <c r="T6" s="6">
        <v>24</v>
      </c>
      <c r="U6" s="6">
        <v>26</v>
      </c>
      <c r="V6" s="6">
        <v>21</v>
      </c>
      <c r="X6" s="6">
        <v>21</v>
      </c>
      <c r="Y6" s="37">
        <f t="shared" si="0"/>
        <v>387</v>
      </c>
      <c r="Z6" s="37">
        <f t="shared" si="1"/>
        <v>18</v>
      </c>
      <c r="AA6" s="6">
        <f>SUM(M6,I6,O6,U6,P6,T6,L6,K6)</f>
        <v>193</v>
      </c>
    </row>
    <row r="7" spans="1:28" ht="11.85" customHeight="1">
      <c r="A7" s="5">
        <v>6</v>
      </c>
      <c r="B7" s="13" t="s">
        <v>41</v>
      </c>
      <c r="C7" s="5" t="s">
        <v>54</v>
      </c>
      <c r="E7" s="6">
        <v>24</v>
      </c>
      <c r="F7" s="6">
        <v>22</v>
      </c>
      <c r="G7" s="6">
        <v>26</v>
      </c>
      <c r="H7" s="6">
        <v>26</v>
      </c>
      <c r="I7" s="6">
        <v>28</v>
      </c>
      <c r="K7" s="6">
        <v>26</v>
      </c>
      <c r="L7" s="6">
        <v>27</v>
      </c>
      <c r="M7" s="6">
        <v>28</v>
      </c>
      <c r="N7" s="6">
        <v>28</v>
      </c>
      <c r="O7" s="6">
        <v>25</v>
      </c>
      <c r="Q7" s="6">
        <v>25</v>
      </c>
      <c r="R7" s="6">
        <v>26</v>
      </c>
      <c r="U7" s="6">
        <v>27</v>
      </c>
      <c r="V7" s="6">
        <v>22</v>
      </c>
      <c r="X7" s="6">
        <v>23</v>
      </c>
      <c r="Y7" s="37">
        <f t="shared" si="0"/>
        <v>383</v>
      </c>
      <c r="Z7" s="37">
        <f t="shared" si="1"/>
        <v>15</v>
      </c>
      <c r="AA7" s="6">
        <f>SUM(G7,I7,N7,U7,R7,H7,M7,L7)</f>
        <v>216</v>
      </c>
    </row>
    <row r="8" spans="1:28" ht="11.85" customHeight="1">
      <c r="A8" s="5">
        <v>7</v>
      </c>
      <c r="B8" s="13" t="s">
        <v>24</v>
      </c>
      <c r="C8" s="5" t="s">
        <v>30</v>
      </c>
      <c r="E8" s="6">
        <v>26</v>
      </c>
      <c r="F8" s="6">
        <v>27</v>
      </c>
      <c r="G8" s="6">
        <v>30</v>
      </c>
      <c r="H8" s="6">
        <v>27</v>
      </c>
      <c r="I8" s="6">
        <v>29</v>
      </c>
      <c r="R8" s="6">
        <v>24</v>
      </c>
      <c r="S8" s="6">
        <v>27</v>
      </c>
      <c r="T8" s="6">
        <v>25</v>
      </c>
      <c r="U8" s="6">
        <v>28</v>
      </c>
      <c r="V8" s="6">
        <v>28</v>
      </c>
      <c r="W8" s="6">
        <v>29</v>
      </c>
      <c r="X8" s="6">
        <v>28</v>
      </c>
      <c r="Y8" s="37">
        <f t="shared" si="0"/>
        <v>328</v>
      </c>
      <c r="Z8" s="37">
        <f t="shared" si="1"/>
        <v>12</v>
      </c>
      <c r="AA8" s="6">
        <f>SUM(G8,I8,S8,U8,V8,W8,F8,X8)</f>
        <v>226</v>
      </c>
      <c r="AB8" s="17"/>
    </row>
    <row r="9" spans="1:28" ht="11.85" customHeight="1">
      <c r="A9" s="5">
        <v>8</v>
      </c>
      <c r="B9" s="13" t="s">
        <v>36</v>
      </c>
      <c r="C9" s="14" t="s">
        <v>30</v>
      </c>
      <c r="D9" s="6">
        <v>25</v>
      </c>
      <c r="E9" s="6">
        <v>23</v>
      </c>
      <c r="G9" s="6">
        <v>22</v>
      </c>
      <c r="H9" s="6">
        <v>24</v>
      </c>
      <c r="I9" s="6">
        <v>26</v>
      </c>
      <c r="J9" s="6">
        <v>27</v>
      </c>
      <c r="K9" s="6">
        <v>24</v>
      </c>
      <c r="N9" s="6">
        <v>27</v>
      </c>
      <c r="P9" s="6">
        <v>23</v>
      </c>
      <c r="Q9" s="6">
        <v>23</v>
      </c>
      <c r="S9" s="6">
        <v>25</v>
      </c>
      <c r="W9" s="6">
        <v>24</v>
      </c>
      <c r="X9" s="6">
        <v>25</v>
      </c>
      <c r="Y9" s="37">
        <f t="shared" si="0"/>
        <v>318</v>
      </c>
      <c r="Z9" s="37">
        <f t="shared" si="1"/>
        <v>13</v>
      </c>
      <c r="AA9" s="6">
        <f>SUM(J9,I9,S9,K9,N9,X9,D9,H9)</f>
        <v>203</v>
      </c>
    </row>
    <row r="10" spans="1:28" ht="11.85" customHeight="1">
      <c r="A10" s="5">
        <v>9</v>
      </c>
      <c r="B10" s="13" t="s">
        <v>3</v>
      </c>
      <c r="C10" s="5" t="s">
        <v>30</v>
      </c>
      <c r="E10" s="6">
        <v>22</v>
      </c>
      <c r="G10" s="6">
        <v>24</v>
      </c>
      <c r="H10" s="6">
        <v>23</v>
      </c>
      <c r="I10" s="6">
        <v>27</v>
      </c>
      <c r="M10" s="6">
        <v>26</v>
      </c>
      <c r="N10" s="6">
        <v>24</v>
      </c>
      <c r="Q10" s="6">
        <v>21</v>
      </c>
      <c r="R10" s="6">
        <v>25</v>
      </c>
      <c r="S10" s="6">
        <v>23</v>
      </c>
      <c r="V10" s="6">
        <v>24</v>
      </c>
      <c r="X10" s="6">
        <v>20</v>
      </c>
      <c r="Y10" s="37">
        <f t="shared" si="0"/>
        <v>259</v>
      </c>
      <c r="Z10" s="37">
        <f t="shared" si="1"/>
        <v>11</v>
      </c>
      <c r="AA10" s="6">
        <f>SUM(M10,V10,I10,R10,N10,S10,G10,H10)</f>
        <v>196</v>
      </c>
    </row>
    <row r="11" spans="1:28" ht="11.85" customHeight="1">
      <c r="A11" s="5">
        <v>10</v>
      </c>
      <c r="B11" s="12" t="s">
        <v>23</v>
      </c>
      <c r="C11" s="14" t="s">
        <v>30</v>
      </c>
      <c r="D11" s="19"/>
      <c r="E11" s="6">
        <v>11</v>
      </c>
      <c r="F11" s="6">
        <v>7</v>
      </c>
      <c r="H11" s="6">
        <v>7</v>
      </c>
      <c r="I11" s="6">
        <v>17</v>
      </c>
      <c r="J11" s="6">
        <v>23</v>
      </c>
      <c r="K11" s="6">
        <v>15</v>
      </c>
      <c r="M11" s="6">
        <v>18</v>
      </c>
      <c r="N11" s="6">
        <v>15</v>
      </c>
      <c r="O11" s="6">
        <v>16</v>
      </c>
      <c r="P11" s="6">
        <v>22</v>
      </c>
      <c r="Q11" s="6">
        <v>15</v>
      </c>
      <c r="R11" s="6">
        <v>15</v>
      </c>
      <c r="S11" s="6">
        <v>17</v>
      </c>
      <c r="T11" s="6">
        <v>15</v>
      </c>
      <c r="V11" s="6">
        <v>9</v>
      </c>
      <c r="W11" s="6">
        <v>17</v>
      </c>
      <c r="X11" s="6">
        <v>12</v>
      </c>
      <c r="Y11" s="37">
        <f t="shared" si="0"/>
        <v>251</v>
      </c>
      <c r="Z11" s="37">
        <f t="shared" si="1"/>
        <v>17</v>
      </c>
      <c r="AA11" s="6">
        <f>SUM(M11,T11,P11,S11,R11,W11,I11,J11)</f>
        <v>144</v>
      </c>
    </row>
    <row r="12" spans="1:28" ht="11.85" customHeight="1">
      <c r="A12" s="5">
        <v>11</v>
      </c>
      <c r="B12" s="13" t="s">
        <v>66</v>
      </c>
      <c r="C12" s="14" t="s">
        <v>30</v>
      </c>
      <c r="D12" s="6">
        <v>29</v>
      </c>
      <c r="F12" s="6">
        <v>28</v>
      </c>
      <c r="H12" s="6">
        <v>29</v>
      </c>
      <c r="K12" s="6">
        <v>28</v>
      </c>
      <c r="L12" s="6">
        <v>28</v>
      </c>
      <c r="N12" s="6">
        <v>30</v>
      </c>
      <c r="O12" s="6">
        <v>26</v>
      </c>
      <c r="P12" s="6">
        <v>26</v>
      </c>
      <c r="W12" s="6">
        <v>25</v>
      </c>
      <c r="Y12" s="37">
        <f t="shared" si="0"/>
        <v>249</v>
      </c>
      <c r="Z12" s="37">
        <f t="shared" si="1"/>
        <v>9</v>
      </c>
      <c r="AA12" s="6">
        <f>SUM(K12,P12,O12,L12,H12,N12,D12,F12)</f>
        <v>224</v>
      </c>
    </row>
    <row r="13" spans="1:28" ht="11.85" customHeight="1">
      <c r="A13" s="5">
        <v>12</v>
      </c>
      <c r="B13" s="13" t="s">
        <v>16</v>
      </c>
      <c r="C13" s="5" t="s">
        <v>30</v>
      </c>
      <c r="E13" s="6">
        <v>19</v>
      </c>
      <c r="F13" s="6">
        <v>15</v>
      </c>
      <c r="H13" s="6">
        <v>19</v>
      </c>
      <c r="I13" s="6">
        <v>24</v>
      </c>
      <c r="M13" s="6">
        <v>22</v>
      </c>
      <c r="N13" s="6">
        <v>19</v>
      </c>
      <c r="O13" s="6">
        <v>20</v>
      </c>
      <c r="Q13" s="6">
        <v>17</v>
      </c>
      <c r="R13" s="6">
        <v>18</v>
      </c>
      <c r="S13" s="6">
        <v>21</v>
      </c>
      <c r="T13" s="6">
        <v>20</v>
      </c>
      <c r="X13" s="6">
        <v>22</v>
      </c>
      <c r="Y13" s="37">
        <f t="shared" si="0"/>
        <v>236</v>
      </c>
      <c r="Z13" s="37">
        <f t="shared" si="1"/>
        <v>12</v>
      </c>
      <c r="AA13" s="6">
        <f>SUM(E13,S13,T13,X13,M13,O13,I13,H13)</f>
        <v>167</v>
      </c>
    </row>
    <row r="14" spans="1:28" ht="11.85" customHeight="1">
      <c r="A14" s="5">
        <v>13</v>
      </c>
      <c r="B14" s="12" t="s">
        <v>86</v>
      </c>
      <c r="C14" s="14" t="s">
        <v>87</v>
      </c>
      <c r="J14" s="6">
        <v>29</v>
      </c>
      <c r="K14" s="6">
        <v>29</v>
      </c>
      <c r="M14" s="6">
        <v>30</v>
      </c>
      <c r="Q14" s="6">
        <v>29</v>
      </c>
      <c r="R14" s="6">
        <v>30</v>
      </c>
      <c r="S14" s="6">
        <v>29</v>
      </c>
      <c r="W14" s="6">
        <v>30</v>
      </c>
      <c r="X14" s="6">
        <v>29</v>
      </c>
      <c r="Y14" s="37">
        <f t="shared" si="0"/>
        <v>235</v>
      </c>
      <c r="Z14" s="37">
        <f t="shared" si="1"/>
        <v>8</v>
      </c>
      <c r="AA14" s="6">
        <f>SUM(J14,S14,W14,X14,M14,R14,K14,Q14)</f>
        <v>235</v>
      </c>
    </row>
    <row r="15" spans="1:28" ht="11.85" customHeight="1">
      <c r="A15" s="5">
        <v>14</v>
      </c>
      <c r="B15" s="12" t="s">
        <v>52</v>
      </c>
      <c r="C15" s="14" t="s">
        <v>30</v>
      </c>
      <c r="D15" s="6">
        <v>21</v>
      </c>
      <c r="E15" s="6">
        <v>17</v>
      </c>
      <c r="K15" s="6">
        <v>21</v>
      </c>
      <c r="N15" s="6">
        <v>22</v>
      </c>
      <c r="O15" s="6">
        <v>22</v>
      </c>
      <c r="Q15" s="6">
        <v>19</v>
      </c>
      <c r="R15" s="6">
        <v>22</v>
      </c>
      <c r="T15" s="6">
        <v>22</v>
      </c>
      <c r="V15" s="6">
        <v>19</v>
      </c>
      <c r="X15" s="6">
        <v>17</v>
      </c>
      <c r="Y15" s="37">
        <f t="shared" si="0"/>
        <v>202</v>
      </c>
      <c r="Z15" s="37">
        <f t="shared" si="1"/>
        <v>10</v>
      </c>
      <c r="AA15" s="6">
        <f>SUM(R15,D15,K15,Q15,N15,T15,O15,V15)</f>
        <v>168</v>
      </c>
    </row>
    <row r="16" spans="1:28" ht="12" customHeight="1">
      <c r="A16" s="5">
        <v>15</v>
      </c>
      <c r="B16" s="13" t="s">
        <v>31</v>
      </c>
      <c r="C16" s="14" t="s">
        <v>30</v>
      </c>
      <c r="E16" s="6">
        <v>29</v>
      </c>
      <c r="F16" s="6">
        <v>30</v>
      </c>
      <c r="H16" s="6">
        <v>28</v>
      </c>
      <c r="M16" s="6">
        <v>29</v>
      </c>
      <c r="V16" s="6">
        <v>26</v>
      </c>
      <c r="W16" s="6">
        <v>27</v>
      </c>
      <c r="X16" s="6">
        <v>30</v>
      </c>
      <c r="Y16" s="37">
        <f t="shared" si="0"/>
        <v>199</v>
      </c>
      <c r="Z16" s="37">
        <f t="shared" si="1"/>
        <v>7</v>
      </c>
    </row>
    <row r="17" spans="1:27" ht="12" customHeight="1">
      <c r="A17" s="5">
        <v>16</v>
      </c>
      <c r="B17" s="12" t="s">
        <v>17</v>
      </c>
      <c r="C17" s="14" t="s">
        <v>30</v>
      </c>
      <c r="D17" s="19">
        <v>18</v>
      </c>
      <c r="E17" s="6">
        <v>18</v>
      </c>
      <c r="F17" s="6">
        <v>20</v>
      </c>
      <c r="G17" s="6">
        <v>21</v>
      </c>
      <c r="H17" s="6">
        <v>17</v>
      </c>
      <c r="I17" s="6">
        <v>20</v>
      </c>
      <c r="S17" s="6">
        <v>19</v>
      </c>
      <c r="T17" s="6">
        <v>21</v>
      </c>
      <c r="U17" s="6">
        <v>25</v>
      </c>
      <c r="V17" s="6">
        <v>17</v>
      </c>
      <c r="Y17" s="37">
        <f t="shared" si="0"/>
        <v>196</v>
      </c>
      <c r="Z17" s="37">
        <f t="shared" si="1"/>
        <v>10</v>
      </c>
      <c r="AA17" s="6">
        <f>SUM(D17,S17,I17,U17,G17,E17,F17,T17)</f>
        <v>162</v>
      </c>
    </row>
    <row r="18" spans="1:27" ht="12" customHeight="1">
      <c r="A18" s="5">
        <v>17</v>
      </c>
      <c r="B18" s="13" t="s">
        <v>26</v>
      </c>
      <c r="C18" s="5" t="s">
        <v>30</v>
      </c>
      <c r="D18" s="6">
        <v>19</v>
      </c>
      <c r="E18" s="6">
        <v>20</v>
      </c>
      <c r="F18" s="6">
        <v>21</v>
      </c>
      <c r="H18" s="6">
        <v>21</v>
      </c>
      <c r="K18" s="6">
        <v>23</v>
      </c>
      <c r="O18" s="6">
        <v>21</v>
      </c>
      <c r="Q18" s="6">
        <v>20</v>
      </c>
      <c r="T18" s="6">
        <v>23</v>
      </c>
      <c r="X18" s="6">
        <v>19</v>
      </c>
      <c r="Y18" s="37">
        <f t="shared" si="0"/>
        <v>187</v>
      </c>
      <c r="Z18" s="37">
        <f t="shared" si="1"/>
        <v>9</v>
      </c>
      <c r="AA18" s="6">
        <f>SUM(E18,K18,H18,D18,Q18,O18,T18,F18)</f>
        <v>168</v>
      </c>
    </row>
    <row r="19" spans="1:27" ht="12.75" customHeight="1">
      <c r="A19" s="5">
        <v>18</v>
      </c>
      <c r="B19" s="13" t="s">
        <v>68</v>
      </c>
      <c r="C19" s="5" t="s">
        <v>33</v>
      </c>
      <c r="D19" s="6">
        <v>20</v>
      </c>
      <c r="F19" s="6">
        <v>18</v>
      </c>
      <c r="H19" s="6">
        <v>16</v>
      </c>
      <c r="M19" s="6">
        <v>23</v>
      </c>
      <c r="N19" s="6">
        <v>23</v>
      </c>
      <c r="T19" s="6">
        <v>19</v>
      </c>
      <c r="U19" s="6">
        <v>23</v>
      </c>
      <c r="V19" s="6">
        <v>20</v>
      </c>
      <c r="W19" s="6">
        <v>23</v>
      </c>
      <c r="Y19" s="37">
        <f t="shared" si="0"/>
        <v>185</v>
      </c>
      <c r="Z19" s="37">
        <f t="shared" si="1"/>
        <v>9</v>
      </c>
      <c r="AA19" s="6">
        <f>SUM(M19,N19,V19,D19,W19,U19,T19,F19)</f>
        <v>169</v>
      </c>
    </row>
    <row r="20" spans="1:27" ht="12" customHeight="1">
      <c r="A20" s="5">
        <v>19</v>
      </c>
      <c r="B20" s="13" t="s">
        <v>79</v>
      </c>
      <c r="C20" s="14" t="s">
        <v>70</v>
      </c>
      <c r="F20" s="6">
        <v>9</v>
      </c>
      <c r="G20" s="6">
        <v>11</v>
      </c>
      <c r="H20" s="6">
        <v>10</v>
      </c>
      <c r="I20" s="6">
        <v>18</v>
      </c>
      <c r="K20" s="6">
        <v>17</v>
      </c>
      <c r="M20" s="6">
        <v>20</v>
      </c>
      <c r="N20" s="6">
        <v>16</v>
      </c>
      <c r="Q20" s="6">
        <v>16</v>
      </c>
      <c r="R20" s="6">
        <v>17</v>
      </c>
      <c r="S20" s="6">
        <v>18</v>
      </c>
      <c r="T20" s="6">
        <v>16</v>
      </c>
      <c r="V20" s="6">
        <v>12</v>
      </c>
      <c r="Y20" s="37">
        <f t="shared" si="0"/>
        <v>180</v>
      </c>
      <c r="Z20" s="37">
        <f t="shared" si="1"/>
        <v>12</v>
      </c>
      <c r="AA20" s="6">
        <f>SUM(M20,N20,R20,I20,S20,Q20,T20,K20)</f>
        <v>138</v>
      </c>
    </row>
    <row r="21" spans="1:27">
      <c r="A21" s="5">
        <v>20</v>
      </c>
      <c r="B21" s="13" t="s">
        <v>93</v>
      </c>
      <c r="C21" s="5" t="s">
        <v>30</v>
      </c>
      <c r="M21" s="6">
        <v>24</v>
      </c>
      <c r="N21" s="6">
        <v>25</v>
      </c>
      <c r="Q21" s="6">
        <v>26</v>
      </c>
      <c r="R21" s="6">
        <v>27</v>
      </c>
      <c r="S21" s="6">
        <v>26</v>
      </c>
      <c r="T21" s="6">
        <v>26</v>
      </c>
      <c r="V21" s="6">
        <v>23</v>
      </c>
      <c r="Y21" s="37">
        <f t="shared" si="0"/>
        <v>177</v>
      </c>
      <c r="Z21" s="37">
        <f t="shared" si="1"/>
        <v>7</v>
      </c>
    </row>
    <row r="22" spans="1:27">
      <c r="A22" s="5">
        <v>21</v>
      </c>
      <c r="B22" s="13" t="s">
        <v>43</v>
      </c>
      <c r="C22" s="14" t="s">
        <v>30</v>
      </c>
      <c r="D22" s="6">
        <v>22</v>
      </c>
      <c r="E22" s="6">
        <v>21</v>
      </c>
      <c r="G22" s="6">
        <v>20</v>
      </c>
      <c r="I22" s="6">
        <v>21</v>
      </c>
      <c r="K22" s="6">
        <v>20</v>
      </c>
      <c r="Q22" s="6">
        <v>18</v>
      </c>
      <c r="R22" s="6">
        <v>20</v>
      </c>
      <c r="Y22" s="37">
        <f t="shared" si="0"/>
        <v>142</v>
      </c>
      <c r="Z22" s="37">
        <f t="shared" si="1"/>
        <v>7</v>
      </c>
    </row>
    <row r="23" spans="1:27">
      <c r="A23" s="5">
        <v>22</v>
      </c>
      <c r="B23" s="13" t="s">
        <v>72</v>
      </c>
      <c r="C23" s="14" t="s">
        <v>33</v>
      </c>
      <c r="D23" s="6">
        <v>12</v>
      </c>
      <c r="E23" s="6">
        <v>13</v>
      </c>
      <c r="G23" s="6">
        <v>15</v>
      </c>
      <c r="H23" s="6">
        <v>12</v>
      </c>
      <c r="I23" s="6">
        <v>19</v>
      </c>
      <c r="J23" s="6">
        <v>24</v>
      </c>
      <c r="L23" s="6">
        <v>24</v>
      </c>
      <c r="M23" s="6">
        <v>21</v>
      </c>
      <c r="Y23" s="37">
        <f t="shared" si="0"/>
        <v>140</v>
      </c>
      <c r="Z23" s="37">
        <f t="shared" si="1"/>
        <v>8</v>
      </c>
      <c r="AA23" s="6">
        <f>SUM(D23,H23,J23,M23,I23,L23,E23,G23)</f>
        <v>140</v>
      </c>
    </row>
    <row r="24" spans="1:27">
      <c r="A24" s="5">
        <v>23</v>
      </c>
      <c r="B24" s="12" t="s">
        <v>83</v>
      </c>
      <c r="C24" s="14" t="s">
        <v>70</v>
      </c>
      <c r="D24" s="6">
        <v>15</v>
      </c>
      <c r="E24" s="6">
        <v>14</v>
      </c>
      <c r="F24" s="6">
        <v>13</v>
      </c>
      <c r="H24" s="6">
        <v>11</v>
      </c>
      <c r="L24" s="6">
        <v>23</v>
      </c>
      <c r="N24" s="6">
        <v>18</v>
      </c>
      <c r="O24" s="6">
        <v>18</v>
      </c>
      <c r="V24" s="6">
        <v>13</v>
      </c>
      <c r="X24" s="6">
        <v>13</v>
      </c>
      <c r="Y24" s="37">
        <f t="shared" si="0"/>
        <v>138</v>
      </c>
      <c r="Z24" s="37">
        <f t="shared" si="1"/>
        <v>9</v>
      </c>
      <c r="AA24" s="6">
        <f>SUM(D24,E24,N24,V24,L24,O24,F24,X24)</f>
        <v>127</v>
      </c>
    </row>
    <row r="25" spans="1:27">
      <c r="A25" s="5">
        <v>24</v>
      </c>
      <c r="B25" s="13" t="s">
        <v>95</v>
      </c>
      <c r="C25" s="5" t="s">
        <v>30</v>
      </c>
      <c r="R25" s="6">
        <v>19</v>
      </c>
      <c r="S25" s="6">
        <v>20</v>
      </c>
      <c r="T25" s="6">
        <v>17</v>
      </c>
      <c r="U25" s="6">
        <v>22</v>
      </c>
      <c r="V25" s="6">
        <v>14</v>
      </c>
      <c r="X25" s="6">
        <v>16</v>
      </c>
      <c r="Y25" s="37">
        <f t="shared" si="0"/>
        <v>108</v>
      </c>
      <c r="Z25" s="37">
        <f t="shared" si="1"/>
        <v>6</v>
      </c>
      <c r="AA25" s="37"/>
    </row>
    <row r="26" spans="1:27">
      <c r="A26" s="5">
        <v>25</v>
      </c>
      <c r="B26" s="12" t="s">
        <v>44</v>
      </c>
      <c r="C26" s="14" t="s">
        <v>32</v>
      </c>
      <c r="D26" s="19"/>
      <c r="F26" s="6">
        <v>17</v>
      </c>
      <c r="H26" s="6">
        <v>18</v>
      </c>
      <c r="J26" s="6">
        <v>25</v>
      </c>
      <c r="P26" s="6">
        <v>24</v>
      </c>
      <c r="R26" s="6">
        <v>23</v>
      </c>
      <c r="Y26" s="37">
        <f t="shared" si="0"/>
        <v>107</v>
      </c>
      <c r="Z26" s="37">
        <f t="shared" si="1"/>
        <v>5</v>
      </c>
      <c r="AA26" s="37"/>
    </row>
    <row r="27" spans="1:27">
      <c r="A27" s="5">
        <v>26</v>
      </c>
      <c r="B27" s="13" t="s">
        <v>75</v>
      </c>
      <c r="C27" s="14" t="s">
        <v>45</v>
      </c>
      <c r="E27" s="6">
        <v>12</v>
      </c>
      <c r="F27" s="6">
        <v>8</v>
      </c>
      <c r="H27" s="6">
        <v>8</v>
      </c>
      <c r="K27" s="6">
        <v>16</v>
      </c>
      <c r="O27" s="6">
        <v>17</v>
      </c>
      <c r="V27" s="6">
        <v>11</v>
      </c>
      <c r="W27" s="6">
        <v>19</v>
      </c>
      <c r="Y27" s="37">
        <f t="shared" si="0"/>
        <v>91</v>
      </c>
      <c r="Z27" s="37">
        <f t="shared" si="1"/>
        <v>7</v>
      </c>
      <c r="AA27" s="37"/>
    </row>
    <row r="28" spans="1:27">
      <c r="A28" s="5">
        <v>28</v>
      </c>
      <c r="B28" s="13" t="s">
        <v>88</v>
      </c>
      <c r="C28" s="5" t="s">
        <v>30</v>
      </c>
      <c r="J28" s="6">
        <v>22</v>
      </c>
      <c r="P28" s="6">
        <v>21</v>
      </c>
      <c r="Q28" s="6">
        <v>13</v>
      </c>
      <c r="R28" s="6">
        <v>14</v>
      </c>
      <c r="T28" s="6">
        <v>13</v>
      </c>
      <c r="Y28" s="37">
        <f t="shared" si="0"/>
        <v>83</v>
      </c>
      <c r="Z28" s="37">
        <f t="shared" si="1"/>
        <v>5</v>
      </c>
      <c r="AA28" s="37"/>
    </row>
    <row r="29" spans="1:27">
      <c r="A29" s="5">
        <v>29</v>
      </c>
      <c r="B29" s="12" t="s">
        <v>47</v>
      </c>
      <c r="C29" s="14" t="s">
        <v>30</v>
      </c>
      <c r="G29" s="6">
        <v>18</v>
      </c>
      <c r="H29" s="6">
        <v>20</v>
      </c>
      <c r="V29" s="6">
        <v>18</v>
      </c>
      <c r="W29" s="6">
        <v>22</v>
      </c>
      <c r="Y29" s="37">
        <f t="shared" si="0"/>
        <v>78</v>
      </c>
      <c r="Z29" s="37">
        <f t="shared" si="1"/>
        <v>4</v>
      </c>
      <c r="AA29" s="37"/>
    </row>
    <row r="30" spans="1:27">
      <c r="A30" s="5">
        <v>30</v>
      </c>
      <c r="B30" s="13" t="s">
        <v>94</v>
      </c>
      <c r="C30" s="5" t="s">
        <v>70</v>
      </c>
      <c r="Q30" s="6">
        <v>14</v>
      </c>
      <c r="R30" s="6">
        <v>16</v>
      </c>
      <c r="T30" s="6">
        <v>14</v>
      </c>
      <c r="U30" s="6">
        <v>21</v>
      </c>
      <c r="V30" s="6">
        <v>10</v>
      </c>
      <c r="Y30" s="37">
        <f t="shared" si="0"/>
        <v>75</v>
      </c>
      <c r="Z30" s="37">
        <f t="shared" si="1"/>
        <v>5</v>
      </c>
      <c r="AA30" s="37"/>
    </row>
    <row r="31" spans="1:27">
      <c r="A31" s="5">
        <v>31</v>
      </c>
      <c r="B31" s="13" t="s">
        <v>91</v>
      </c>
      <c r="C31" s="5" t="s">
        <v>54</v>
      </c>
      <c r="O31" s="6">
        <v>29</v>
      </c>
      <c r="P31" s="6">
        <v>30</v>
      </c>
      <c r="Y31" s="37">
        <f t="shared" si="0"/>
        <v>59</v>
      </c>
      <c r="Z31" s="37">
        <f t="shared" si="1"/>
        <v>2</v>
      </c>
      <c r="AA31" s="37"/>
    </row>
    <row r="32" spans="1:27">
      <c r="A32" s="5">
        <v>32</v>
      </c>
      <c r="B32" s="13" t="s">
        <v>71</v>
      </c>
      <c r="C32" s="14" t="s">
        <v>30</v>
      </c>
      <c r="D32" s="6">
        <v>13</v>
      </c>
      <c r="F32" s="6">
        <v>12</v>
      </c>
      <c r="G32" s="6">
        <v>14</v>
      </c>
      <c r="W32" s="6">
        <v>20</v>
      </c>
      <c r="Y32" s="37">
        <f t="shared" si="0"/>
        <v>59</v>
      </c>
      <c r="Z32" s="37">
        <f t="shared" si="1"/>
        <v>4</v>
      </c>
      <c r="AA32" s="37"/>
    </row>
    <row r="33" spans="1:27">
      <c r="A33" s="5">
        <v>33</v>
      </c>
      <c r="B33" s="12" t="s">
        <v>81</v>
      </c>
      <c r="C33" s="14" t="s">
        <v>30</v>
      </c>
      <c r="G33" s="6">
        <v>12</v>
      </c>
      <c r="H33" s="6">
        <v>13</v>
      </c>
      <c r="N33" s="6">
        <v>17</v>
      </c>
      <c r="X33" s="6">
        <v>15</v>
      </c>
      <c r="Y33" s="37">
        <f t="shared" si="0"/>
        <v>57</v>
      </c>
      <c r="Z33" s="37">
        <f t="shared" si="1"/>
        <v>4</v>
      </c>
      <c r="AA33" s="37"/>
    </row>
    <row r="34" spans="1:27">
      <c r="A34" s="5">
        <v>34</v>
      </c>
      <c r="B34" s="12" t="s">
        <v>48</v>
      </c>
      <c r="C34" s="14" t="s">
        <v>30</v>
      </c>
      <c r="D34" s="6">
        <v>28</v>
      </c>
      <c r="G34" s="6">
        <v>29</v>
      </c>
      <c r="Y34" s="37">
        <f t="shared" si="0"/>
        <v>57</v>
      </c>
      <c r="Z34" s="37">
        <f t="shared" si="1"/>
        <v>2</v>
      </c>
      <c r="AA34" s="37"/>
    </row>
    <row r="35" spans="1:27">
      <c r="A35" s="5">
        <v>35</v>
      </c>
      <c r="B35" s="13" t="s">
        <v>92</v>
      </c>
      <c r="C35" s="5" t="s">
        <v>30</v>
      </c>
      <c r="O35" s="6">
        <v>19</v>
      </c>
      <c r="V35" s="6">
        <v>15</v>
      </c>
      <c r="X35" s="6">
        <v>14</v>
      </c>
      <c r="Y35" s="37">
        <f t="shared" si="0"/>
        <v>48</v>
      </c>
      <c r="Z35" s="37">
        <f t="shared" si="1"/>
        <v>3</v>
      </c>
      <c r="AA35" s="37"/>
    </row>
    <row r="36" spans="1:27">
      <c r="A36" s="5">
        <v>36</v>
      </c>
      <c r="B36" s="13" t="s">
        <v>67</v>
      </c>
      <c r="C36" s="5" t="s">
        <v>54</v>
      </c>
      <c r="D36" s="6">
        <v>23</v>
      </c>
      <c r="G36" s="6">
        <v>23</v>
      </c>
      <c r="Y36" s="37">
        <f t="shared" si="0"/>
        <v>46</v>
      </c>
      <c r="Z36" s="37">
        <f t="shared" si="1"/>
        <v>2</v>
      </c>
      <c r="AA36" s="37"/>
    </row>
    <row r="37" spans="1:27">
      <c r="A37" s="5">
        <v>37</v>
      </c>
      <c r="B37" s="12" t="s">
        <v>53</v>
      </c>
      <c r="C37" s="14" t="s">
        <v>30</v>
      </c>
      <c r="D37" s="6">
        <v>14</v>
      </c>
      <c r="E37" s="6">
        <v>15</v>
      </c>
      <c r="G37" s="6">
        <v>16</v>
      </c>
      <c r="Y37" s="37">
        <f t="shared" si="0"/>
        <v>45</v>
      </c>
      <c r="Z37" s="37">
        <f t="shared" si="1"/>
        <v>3</v>
      </c>
      <c r="AA37" s="37"/>
    </row>
    <row r="38" spans="1:27">
      <c r="A38" s="5">
        <v>39</v>
      </c>
      <c r="B38" s="13" t="s">
        <v>69</v>
      </c>
      <c r="C38" s="5" t="s">
        <v>30</v>
      </c>
      <c r="D38" s="6">
        <v>17</v>
      </c>
      <c r="F38" s="6">
        <v>14</v>
      </c>
      <c r="Y38" s="37">
        <f t="shared" si="0"/>
        <v>31</v>
      </c>
      <c r="Z38" s="37">
        <f t="shared" si="1"/>
        <v>2</v>
      </c>
      <c r="AA38" s="37"/>
    </row>
    <row r="39" spans="1:27">
      <c r="A39" s="5">
        <v>40</v>
      </c>
      <c r="B39" s="12" t="s">
        <v>80</v>
      </c>
      <c r="C39" s="14" t="s">
        <v>30</v>
      </c>
      <c r="G39" s="6">
        <v>17</v>
      </c>
      <c r="H39" s="6">
        <v>14</v>
      </c>
      <c r="Y39" s="37">
        <f t="shared" si="0"/>
        <v>31</v>
      </c>
      <c r="Z39" s="37">
        <f t="shared" si="1"/>
        <v>2</v>
      </c>
      <c r="AA39" s="37"/>
    </row>
    <row r="40" spans="1:27">
      <c r="A40" s="5">
        <v>41</v>
      </c>
      <c r="B40" s="13" t="s">
        <v>29</v>
      </c>
      <c r="C40" s="5" t="s">
        <v>54</v>
      </c>
      <c r="D40" s="6">
        <v>16</v>
      </c>
      <c r="G40" s="6">
        <v>13</v>
      </c>
      <c r="Y40" s="37">
        <f t="shared" si="0"/>
        <v>29</v>
      </c>
      <c r="Z40" s="37">
        <f t="shared" si="1"/>
        <v>2</v>
      </c>
      <c r="AA40" s="37"/>
    </row>
    <row r="41" spans="1:27">
      <c r="A41" s="5">
        <v>42</v>
      </c>
      <c r="B41" s="13" t="s">
        <v>46</v>
      </c>
      <c r="C41" s="14" t="s">
        <v>33</v>
      </c>
      <c r="D41" s="6">
        <v>10</v>
      </c>
      <c r="F41" s="6">
        <v>10</v>
      </c>
      <c r="H41" s="6">
        <v>9</v>
      </c>
      <c r="Y41" s="37">
        <f t="shared" si="0"/>
        <v>29</v>
      </c>
      <c r="Z41" s="37">
        <f t="shared" si="1"/>
        <v>3</v>
      </c>
      <c r="AA41" s="37"/>
    </row>
    <row r="42" spans="1:27">
      <c r="A42" s="5">
        <v>43</v>
      </c>
      <c r="B42" s="13" t="s">
        <v>76</v>
      </c>
      <c r="C42" s="14" t="s">
        <v>30</v>
      </c>
      <c r="F42" s="6">
        <v>23</v>
      </c>
      <c r="Y42" s="37">
        <f t="shared" si="0"/>
        <v>23</v>
      </c>
      <c r="Z42" s="37">
        <f t="shared" si="1"/>
        <v>1</v>
      </c>
      <c r="AA42" s="37"/>
    </row>
    <row r="43" spans="1:27">
      <c r="A43" s="5">
        <v>44</v>
      </c>
      <c r="B43" s="13" t="s">
        <v>77</v>
      </c>
      <c r="C43" s="14" t="s">
        <v>54</v>
      </c>
      <c r="F43" s="6">
        <v>19</v>
      </c>
      <c r="Y43" s="37">
        <f t="shared" si="0"/>
        <v>19</v>
      </c>
      <c r="Z43" s="37">
        <f t="shared" si="1"/>
        <v>1</v>
      </c>
      <c r="AA43" s="37"/>
    </row>
    <row r="44" spans="1:27">
      <c r="A44" s="5">
        <v>45</v>
      </c>
      <c r="B44" s="13" t="s">
        <v>90</v>
      </c>
      <c r="C44" s="5" t="s">
        <v>45</v>
      </c>
      <c r="M44" s="6">
        <v>19</v>
      </c>
      <c r="Y44" s="37">
        <f t="shared" si="0"/>
        <v>19</v>
      </c>
      <c r="Z44" s="37">
        <f t="shared" si="1"/>
        <v>1</v>
      </c>
      <c r="AA44" s="37"/>
    </row>
    <row r="45" spans="1:27">
      <c r="A45" s="5">
        <v>46</v>
      </c>
      <c r="B45" s="13" t="s">
        <v>89</v>
      </c>
      <c r="C45" s="5" t="s">
        <v>45</v>
      </c>
      <c r="K45" s="6">
        <v>18</v>
      </c>
      <c r="Y45" s="37">
        <f t="shared" si="0"/>
        <v>18</v>
      </c>
      <c r="Z45" s="37">
        <f t="shared" si="1"/>
        <v>1</v>
      </c>
      <c r="AA45" s="37"/>
    </row>
    <row r="46" spans="1:27">
      <c r="A46" s="5">
        <v>47</v>
      </c>
      <c r="B46" s="13" t="s">
        <v>105</v>
      </c>
      <c r="C46" s="14" t="s">
        <v>54</v>
      </c>
      <c r="T46" s="6">
        <v>18</v>
      </c>
      <c r="Y46" s="37">
        <f t="shared" si="0"/>
        <v>18</v>
      </c>
      <c r="Z46" s="37">
        <f t="shared" si="1"/>
        <v>1</v>
      </c>
      <c r="AA46" s="37"/>
    </row>
    <row r="47" spans="1:27">
      <c r="A47" s="5">
        <v>48</v>
      </c>
      <c r="B47" s="13" t="s">
        <v>106</v>
      </c>
      <c r="C47" s="14" t="s">
        <v>30</v>
      </c>
      <c r="V47" s="6">
        <v>16</v>
      </c>
      <c r="Y47" s="47">
        <f t="shared" si="0"/>
        <v>16</v>
      </c>
      <c r="Z47" s="47">
        <f t="shared" si="1"/>
        <v>1</v>
      </c>
      <c r="AA47" s="47"/>
    </row>
    <row r="48" spans="1:27">
      <c r="A48" s="5">
        <v>49</v>
      </c>
      <c r="B48" s="13" t="s">
        <v>73</v>
      </c>
      <c r="C48" s="14" t="s">
        <v>54</v>
      </c>
      <c r="D48" s="6">
        <v>11</v>
      </c>
      <c r="Y48" s="47">
        <f t="shared" si="0"/>
        <v>11</v>
      </c>
      <c r="Z48" s="47">
        <f t="shared" si="1"/>
        <v>1</v>
      </c>
      <c r="AA48" s="47"/>
    </row>
    <row r="50" spans="1:1">
      <c r="A50" s="7" t="s">
        <v>28</v>
      </c>
    </row>
  </sheetData>
  <sortState ref="B2:AA48">
    <sortCondition descending="1" ref="Y2:Y48"/>
  </sortState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7"/>
  <sheetViews>
    <sheetView tabSelected="1" topLeftCell="J23" workbookViewId="0">
      <selection activeCell="U28" sqref="U28"/>
    </sheetView>
  </sheetViews>
  <sheetFormatPr defaultRowHeight="12.75"/>
  <cols>
    <col min="1" max="1" width="9.140625" style="5"/>
    <col min="2" max="2" width="23.5703125" style="8" customWidth="1"/>
    <col min="3" max="3" width="18.28515625" style="6" customWidth="1"/>
    <col min="4" max="5" width="7.7109375" style="6" customWidth="1"/>
    <col min="6" max="6" width="9.140625" style="6"/>
    <col min="7" max="7" width="17.140625" style="8" customWidth="1"/>
    <col min="8" max="8" width="23.5703125" style="8" customWidth="1"/>
    <col min="9" max="9" width="13.140625" style="6" customWidth="1"/>
    <col min="10" max="10" width="11" style="8" customWidth="1"/>
    <col min="11" max="11" width="7.28515625" style="6" bestFit="1" customWidth="1"/>
    <col min="12" max="12" width="9.140625" style="8"/>
    <col min="13" max="13" width="15.7109375" style="8" customWidth="1"/>
    <col min="14" max="14" width="22.7109375" style="8" customWidth="1"/>
    <col min="15" max="15" width="20" style="6" customWidth="1"/>
    <col min="16" max="16" width="17.42578125" style="6" bestFit="1" customWidth="1"/>
    <col min="17" max="17" width="9.7109375" style="6" bestFit="1" customWidth="1"/>
    <col min="18" max="18" width="17.28515625" style="6" customWidth="1"/>
    <col min="19" max="19" width="13.140625" style="6" bestFit="1" customWidth="1"/>
    <col min="20" max="20" width="16.85546875" style="6" customWidth="1"/>
    <col min="21" max="21" width="13.140625" style="6" bestFit="1" customWidth="1"/>
    <col min="22" max="22" width="13.140625" style="6" customWidth="1"/>
    <col min="23" max="23" width="10.140625" style="6" bestFit="1" customWidth="1"/>
    <col min="24" max="24" width="15.5703125" style="6" bestFit="1" customWidth="1"/>
    <col min="25" max="16384" width="9.140625" style="8"/>
  </cols>
  <sheetData>
    <row r="1" spans="1:19">
      <c r="A1" s="57" t="s">
        <v>19</v>
      </c>
      <c r="B1" s="57"/>
      <c r="C1" s="57"/>
      <c r="D1" s="57"/>
      <c r="E1" s="20"/>
      <c r="F1" s="20"/>
      <c r="G1" s="57" t="s">
        <v>18</v>
      </c>
      <c r="H1" s="57"/>
      <c r="I1" s="57"/>
      <c r="J1" s="57"/>
      <c r="K1" s="20"/>
      <c r="L1" s="3"/>
      <c r="M1" s="57" t="s">
        <v>20</v>
      </c>
      <c r="N1" s="57"/>
      <c r="O1" s="57"/>
      <c r="P1" s="38"/>
      <c r="Q1" s="57" t="s">
        <v>21</v>
      </c>
      <c r="R1" s="57"/>
      <c r="S1" s="57"/>
    </row>
    <row r="3" spans="1:19" ht="12" customHeight="1">
      <c r="A3" s="2" t="s">
        <v>2</v>
      </c>
      <c r="B3" s="3" t="s">
        <v>0</v>
      </c>
      <c r="C3" s="2" t="s">
        <v>1</v>
      </c>
      <c r="D3" s="20" t="s">
        <v>5</v>
      </c>
      <c r="E3" s="20" t="s">
        <v>14</v>
      </c>
      <c r="G3" s="2" t="s">
        <v>2</v>
      </c>
      <c r="H3" s="3" t="s">
        <v>0</v>
      </c>
      <c r="I3" s="47" t="s">
        <v>1</v>
      </c>
      <c r="J3" s="20" t="s">
        <v>107</v>
      </c>
      <c r="M3" s="5" t="s">
        <v>2</v>
      </c>
      <c r="N3" s="8" t="s">
        <v>0</v>
      </c>
      <c r="O3" s="49" t="s">
        <v>107</v>
      </c>
      <c r="Q3" s="38" t="s">
        <v>2</v>
      </c>
      <c r="R3" s="38" t="s">
        <v>0</v>
      </c>
      <c r="S3" s="38" t="s">
        <v>96</v>
      </c>
    </row>
    <row r="4" spans="1:19" ht="11.85" customHeight="1">
      <c r="A4" s="5">
        <v>1</v>
      </c>
      <c r="B4" s="13" t="s">
        <v>22</v>
      </c>
      <c r="C4" s="5" t="s">
        <v>32</v>
      </c>
      <c r="D4" s="49">
        <v>517</v>
      </c>
      <c r="E4" s="49">
        <v>19</v>
      </c>
      <c r="F4" s="5"/>
      <c r="G4" s="2">
        <v>1</v>
      </c>
      <c r="H4" s="30" t="s">
        <v>25</v>
      </c>
      <c r="I4" s="2" t="s">
        <v>30</v>
      </c>
      <c r="J4" s="49">
        <v>240</v>
      </c>
      <c r="K4" s="8"/>
      <c r="M4" s="5">
        <v>1</v>
      </c>
      <c r="N4" s="13" t="s">
        <v>25</v>
      </c>
      <c r="O4" s="6">
        <v>240</v>
      </c>
      <c r="Q4" s="38">
        <v>1</v>
      </c>
      <c r="R4" s="30" t="s">
        <v>68</v>
      </c>
      <c r="S4" s="49">
        <v>169</v>
      </c>
    </row>
    <row r="5" spans="1:19" ht="11.85" customHeight="1">
      <c r="A5" s="2">
        <v>2</v>
      </c>
      <c r="B5" s="31" t="s">
        <v>4</v>
      </c>
      <c r="C5" s="56" t="s">
        <v>30</v>
      </c>
      <c r="D5" s="49">
        <v>491</v>
      </c>
      <c r="E5" s="49">
        <v>19</v>
      </c>
      <c r="F5" s="5"/>
      <c r="G5" s="5">
        <v>2</v>
      </c>
      <c r="H5" s="12" t="s">
        <v>86</v>
      </c>
      <c r="I5" s="14" t="s">
        <v>87</v>
      </c>
      <c r="J5" s="6">
        <v>235</v>
      </c>
      <c r="K5" s="8"/>
      <c r="M5" s="2">
        <v>2</v>
      </c>
      <c r="N5" s="30" t="s">
        <v>24</v>
      </c>
      <c r="O5" s="49">
        <v>226</v>
      </c>
      <c r="Q5" s="6">
        <v>2</v>
      </c>
      <c r="R5" s="13" t="s">
        <v>72</v>
      </c>
      <c r="S5" s="6">
        <v>140</v>
      </c>
    </row>
    <row r="6" spans="1:19" ht="11.85" customHeight="1">
      <c r="A6" s="5">
        <v>3</v>
      </c>
      <c r="B6" s="12" t="s">
        <v>34</v>
      </c>
      <c r="C6" s="14" t="s">
        <v>32</v>
      </c>
      <c r="D6" s="49">
        <v>414</v>
      </c>
      <c r="E6" s="49">
        <v>16</v>
      </c>
      <c r="F6" s="5"/>
      <c r="G6" s="5">
        <v>3</v>
      </c>
      <c r="H6" s="13" t="s">
        <v>22</v>
      </c>
      <c r="I6" s="5" t="s">
        <v>32</v>
      </c>
      <c r="J6" s="6">
        <v>229</v>
      </c>
      <c r="K6" s="8"/>
      <c r="M6" s="5">
        <v>3</v>
      </c>
      <c r="N6" s="13" t="s">
        <v>66</v>
      </c>
      <c r="O6" s="6">
        <v>224</v>
      </c>
      <c r="Q6" s="6">
        <v>3</v>
      </c>
      <c r="R6" s="13" t="s">
        <v>79</v>
      </c>
      <c r="S6" s="6">
        <v>138</v>
      </c>
    </row>
    <row r="7" spans="1:19" ht="11.85" customHeight="1">
      <c r="A7" s="5">
        <v>4</v>
      </c>
      <c r="B7" s="13" t="s">
        <v>25</v>
      </c>
      <c r="C7" s="5" t="s">
        <v>30</v>
      </c>
      <c r="D7" s="49">
        <v>409</v>
      </c>
      <c r="E7" s="49">
        <v>14</v>
      </c>
      <c r="F7" s="5"/>
      <c r="G7" s="5">
        <v>4</v>
      </c>
      <c r="H7" s="13" t="s">
        <v>24</v>
      </c>
      <c r="I7" s="5" t="s">
        <v>30</v>
      </c>
      <c r="J7" s="6">
        <v>226</v>
      </c>
      <c r="K7" s="8"/>
      <c r="M7" s="5">
        <v>4</v>
      </c>
      <c r="N7" s="12" t="s">
        <v>4</v>
      </c>
      <c r="O7" s="6">
        <v>221</v>
      </c>
      <c r="Q7" s="6">
        <v>4</v>
      </c>
      <c r="R7" s="12" t="s">
        <v>83</v>
      </c>
      <c r="S7" s="6">
        <v>127</v>
      </c>
    </row>
    <row r="8" spans="1:19" ht="11.85" customHeight="1">
      <c r="A8" s="5">
        <v>5</v>
      </c>
      <c r="B8" s="13" t="s">
        <v>74</v>
      </c>
      <c r="C8" s="14" t="s">
        <v>54</v>
      </c>
      <c r="D8" s="49">
        <v>387</v>
      </c>
      <c r="E8" s="49">
        <v>18</v>
      </c>
      <c r="F8" s="5"/>
      <c r="G8" s="5">
        <v>5</v>
      </c>
      <c r="H8" s="12" t="s">
        <v>34</v>
      </c>
      <c r="I8" s="14" t="s">
        <v>32</v>
      </c>
      <c r="J8" s="6">
        <v>225</v>
      </c>
      <c r="K8" s="8"/>
      <c r="M8" s="5">
        <v>5</v>
      </c>
      <c r="N8" s="13" t="s">
        <v>36</v>
      </c>
      <c r="O8" s="6">
        <v>203</v>
      </c>
    </row>
    <row r="9" spans="1:19" ht="11.85" customHeight="1">
      <c r="A9" s="5">
        <v>6</v>
      </c>
      <c r="B9" s="13" t="s">
        <v>41</v>
      </c>
      <c r="C9" s="5" t="s">
        <v>54</v>
      </c>
      <c r="D9" s="49">
        <v>383</v>
      </c>
      <c r="E9" s="49">
        <v>15</v>
      </c>
      <c r="F9" s="5"/>
      <c r="G9" s="5">
        <v>6</v>
      </c>
      <c r="H9" s="13" t="s">
        <v>66</v>
      </c>
      <c r="I9" s="14" t="s">
        <v>30</v>
      </c>
      <c r="J9" s="6">
        <v>224</v>
      </c>
      <c r="K9" s="8"/>
      <c r="M9" s="5">
        <v>6</v>
      </c>
      <c r="N9" s="13" t="s">
        <v>3</v>
      </c>
      <c r="O9" s="6">
        <v>196</v>
      </c>
    </row>
    <row r="10" spans="1:19" ht="11.85" customHeight="1">
      <c r="A10" s="5">
        <v>7</v>
      </c>
      <c r="B10" s="13" t="s">
        <v>24</v>
      </c>
      <c r="C10" s="5" t="s">
        <v>30</v>
      </c>
      <c r="D10" s="49">
        <v>328</v>
      </c>
      <c r="E10" s="49">
        <v>12</v>
      </c>
      <c r="F10" s="5"/>
      <c r="G10" s="5">
        <v>7</v>
      </c>
      <c r="H10" s="12" t="s">
        <v>4</v>
      </c>
      <c r="I10" s="14" t="s">
        <v>30</v>
      </c>
      <c r="J10" s="6">
        <v>221</v>
      </c>
      <c r="K10" s="8"/>
      <c r="M10" s="5">
        <v>7</v>
      </c>
      <c r="N10" s="13" t="s">
        <v>68</v>
      </c>
      <c r="O10" s="6">
        <v>169</v>
      </c>
    </row>
    <row r="11" spans="1:19" ht="11.85" customHeight="1">
      <c r="A11" s="5">
        <v>8</v>
      </c>
      <c r="B11" s="13" t="s">
        <v>36</v>
      </c>
      <c r="C11" s="14" t="s">
        <v>30</v>
      </c>
      <c r="D11" s="49">
        <v>318</v>
      </c>
      <c r="E11" s="49">
        <v>13</v>
      </c>
      <c r="F11" s="5"/>
      <c r="G11" s="5">
        <v>8</v>
      </c>
      <c r="H11" s="13" t="s">
        <v>41</v>
      </c>
      <c r="I11" s="5" t="s">
        <v>54</v>
      </c>
      <c r="J11" s="6">
        <v>216</v>
      </c>
      <c r="K11" s="8"/>
      <c r="M11" s="5">
        <v>8</v>
      </c>
      <c r="N11" s="12" t="s">
        <v>52</v>
      </c>
      <c r="O11" s="6">
        <v>168</v>
      </c>
    </row>
    <row r="12" spans="1:19" ht="11.85" customHeight="1">
      <c r="A12" s="5">
        <v>9</v>
      </c>
      <c r="B12" s="13" t="s">
        <v>3</v>
      </c>
      <c r="C12" s="5" t="s">
        <v>30</v>
      </c>
      <c r="D12" s="49">
        <v>259</v>
      </c>
      <c r="E12" s="49">
        <v>11</v>
      </c>
      <c r="F12" s="5"/>
      <c r="G12" s="5">
        <v>9</v>
      </c>
      <c r="H12" s="13" t="s">
        <v>36</v>
      </c>
      <c r="I12" s="14" t="s">
        <v>30</v>
      </c>
      <c r="J12" s="6">
        <v>203</v>
      </c>
      <c r="K12" s="8"/>
      <c r="M12" s="5">
        <v>9</v>
      </c>
      <c r="N12" s="13" t="s">
        <v>26</v>
      </c>
      <c r="O12" s="6">
        <v>168</v>
      </c>
      <c r="P12" s="38"/>
    </row>
    <row r="13" spans="1:19" ht="11.85" customHeight="1">
      <c r="A13" s="5">
        <v>10</v>
      </c>
      <c r="B13" s="12" t="s">
        <v>23</v>
      </c>
      <c r="C13" s="14" t="s">
        <v>30</v>
      </c>
      <c r="D13" s="49">
        <v>251</v>
      </c>
      <c r="E13" s="49">
        <v>17</v>
      </c>
      <c r="F13" s="5"/>
      <c r="G13" s="5">
        <v>10</v>
      </c>
      <c r="H13" s="13" t="s">
        <v>3</v>
      </c>
      <c r="I13" s="5" t="s">
        <v>30</v>
      </c>
      <c r="J13" s="6">
        <v>196</v>
      </c>
      <c r="K13" s="8"/>
      <c r="M13" s="5">
        <v>10</v>
      </c>
      <c r="N13" s="13" t="s">
        <v>16</v>
      </c>
      <c r="O13" s="6">
        <v>167</v>
      </c>
      <c r="P13" s="38"/>
    </row>
    <row r="14" spans="1:19" ht="11.85" customHeight="1">
      <c r="A14" s="5">
        <v>11</v>
      </c>
      <c r="B14" s="13" t="s">
        <v>66</v>
      </c>
      <c r="C14" s="14" t="s">
        <v>30</v>
      </c>
      <c r="D14" s="49">
        <v>249</v>
      </c>
      <c r="E14" s="49">
        <v>9</v>
      </c>
      <c r="F14" s="5"/>
      <c r="G14" s="5">
        <v>11</v>
      </c>
      <c r="H14" s="13" t="s">
        <v>74</v>
      </c>
      <c r="I14" s="14" t="s">
        <v>54</v>
      </c>
      <c r="J14" s="6">
        <v>193</v>
      </c>
      <c r="K14" s="8"/>
      <c r="M14" s="5">
        <v>11</v>
      </c>
      <c r="N14" s="12" t="s">
        <v>17</v>
      </c>
      <c r="O14" s="6">
        <v>162</v>
      </c>
      <c r="P14" s="38"/>
    </row>
    <row r="15" spans="1:19" ht="11.85" customHeight="1">
      <c r="A15" s="5">
        <v>12</v>
      </c>
      <c r="B15" s="13" t="s">
        <v>16</v>
      </c>
      <c r="C15" s="5" t="s">
        <v>30</v>
      </c>
      <c r="D15" s="49">
        <v>236</v>
      </c>
      <c r="E15" s="49">
        <v>12</v>
      </c>
      <c r="F15" s="5"/>
      <c r="G15" s="5">
        <v>12</v>
      </c>
      <c r="H15" s="13" t="s">
        <v>68</v>
      </c>
      <c r="I15" s="5" t="s">
        <v>33</v>
      </c>
      <c r="J15" s="6">
        <v>169</v>
      </c>
      <c r="K15" s="8"/>
      <c r="M15" s="5">
        <v>12</v>
      </c>
      <c r="N15" s="12" t="s">
        <v>23</v>
      </c>
      <c r="O15" s="6">
        <v>144</v>
      </c>
      <c r="P15" s="38"/>
    </row>
    <row r="16" spans="1:19" ht="11.85" customHeight="1">
      <c r="A16" s="5">
        <v>13</v>
      </c>
      <c r="B16" s="12" t="s">
        <v>86</v>
      </c>
      <c r="C16" s="14" t="s">
        <v>87</v>
      </c>
      <c r="D16" s="49">
        <v>235</v>
      </c>
      <c r="E16" s="49">
        <v>8</v>
      </c>
      <c r="F16" s="5"/>
      <c r="G16" s="5">
        <v>13</v>
      </c>
      <c r="H16" s="12" t="s">
        <v>52</v>
      </c>
      <c r="I16" s="14" t="s">
        <v>30</v>
      </c>
      <c r="J16" s="6">
        <v>168</v>
      </c>
      <c r="K16" s="8"/>
      <c r="M16" s="5">
        <v>13</v>
      </c>
      <c r="N16" s="13" t="s">
        <v>72</v>
      </c>
      <c r="O16" s="6">
        <v>140</v>
      </c>
      <c r="P16" s="38"/>
    </row>
    <row r="17" spans="1:22" ht="11.85" customHeight="1">
      <c r="A17" s="5">
        <v>14</v>
      </c>
      <c r="B17" s="12" t="s">
        <v>52</v>
      </c>
      <c r="C17" s="14" t="s">
        <v>30</v>
      </c>
      <c r="D17" s="49">
        <v>202</v>
      </c>
      <c r="E17" s="49">
        <v>10</v>
      </c>
      <c r="F17" s="5"/>
      <c r="G17" s="5">
        <v>14</v>
      </c>
      <c r="H17" s="13" t="s">
        <v>26</v>
      </c>
      <c r="I17" s="5" t="s">
        <v>30</v>
      </c>
      <c r="J17" s="6">
        <v>168</v>
      </c>
      <c r="K17" s="8"/>
      <c r="M17" s="5"/>
      <c r="N17" s="12"/>
      <c r="P17" s="38"/>
    </row>
    <row r="18" spans="1:22" ht="11.85" customHeight="1">
      <c r="A18" s="5">
        <v>15</v>
      </c>
      <c r="B18" s="13" t="s">
        <v>31</v>
      </c>
      <c r="C18" s="14" t="s">
        <v>30</v>
      </c>
      <c r="D18" s="49">
        <v>199</v>
      </c>
      <c r="E18" s="49">
        <v>7</v>
      </c>
      <c r="F18" s="5"/>
      <c r="G18" s="5">
        <v>15</v>
      </c>
      <c r="H18" s="13" t="s">
        <v>16</v>
      </c>
      <c r="I18" s="5" t="s">
        <v>30</v>
      </c>
      <c r="J18" s="6">
        <v>167</v>
      </c>
      <c r="K18" s="8"/>
      <c r="M18" s="5"/>
      <c r="N18" s="13"/>
      <c r="P18" s="38"/>
    </row>
    <row r="19" spans="1:22" ht="11.85" customHeight="1">
      <c r="A19" s="5">
        <v>16</v>
      </c>
      <c r="B19" s="12" t="s">
        <v>17</v>
      </c>
      <c r="C19" s="14" t="s">
        <v>30</v>
      </c>
      <c r="D19" s="49">
        <v>196</v>
      </c>
      <c r="E19" s="49">
        <v>10</v>
      </c>
      <c r="F19" s="5"/>
      <c r="G19" s="5">
        <v>16</v>
      </c>
      <c r="H19" s="12" t="s">
        <v>17</v>
      </c>
      <c r="I19" s="14" t="s">
        <v>30</v>
      </c>
      <c r="J19" s="6">
        <v>162</v>
      </c>
      <c r="K19" s="8"/>
      <c r="L19" s="5"/>
      <c r="M19" s="5"/>
      <c r="N19" s="13"/>
      <c r="O19" s="47"/>
    </row>
    <row r="20" spans="1:22" ht="11.85" customHeight="1">
      <c r="A20" s="5">
        <v>17</v>
      </c>
      <c r="B20" s="13" t="s">
        <v>26</v>
      </c>
      <c r="C20" s="5" t="s">
        <v>30</v>
      </c>
      <c r="D20" s="49">
        <v>187</v>
      </c>
      <c r="E20" s="49">
        <v>9</v>
      </c>
      <c r="F20" s="5"/>
      <c r="G20" s="5">
        <v>17</v>
      </c>
      <c r="H20" s="12" t="s">
        <v>23</v>
      </c>
      <c r="I20" s="14" t="s">
        <v>30</v>
      </c>
      <c r="J20" s="6">
        <v>144</v>
      </c>
      <c r="K20" s="8"/>
      <c r="L20" s="5"/>
      <c r="M20" s="5"/>
      <c r="N20" s="13"/>
      <c r="O20" s="47"/>
    </row>
    <row r="21" spans="1:22" ht="11.85" customHeight="1">
      <c r="A21" s="5">
        <v>18</v>
      </c>
      <c r="B21" s="13" t="s">
        <v>68</v>
      </c>
      <c r="C21" s="5" t="s">
        <v>33</v>
      </c>
      <c r="D21" s="49">
        <v>185</v>
      </c>
      <c r="E21" s="49">
        <v>9</v>
      </c>
      <c r="F21" s="5"/>
      <c r="G21" s="5">
        <v>18</v>
      </c>
      <c r="H21" s="13" t="s">
        <v>72</v>
      </c>
      <c r="I21" s="14" t="s">
        <v>33</v>
      </c>
      <c r="J21" s="6">
        <v>140</v>
      </c>
      <c r="K21" s="8"/>
      <c r="L21" s="5"/>
      <c r="M21" s="5"/>
      <c r="N21" s="13"/>
      <c r="O21" s="47"/>
    </row>
    <row r="22" spans="1:22" ht="11.85" customHeight="1">
      <c r="A22" s="5">
        <v>19</v>
      </c>
      <c r="B22" s="13" t="s">
        <v>79</v>
      </c>
      <c r="C22" s="14" t="s">
        <v>70</v>
      </c>
      <c r="D22" s="49">
        <v>180</v>
      </c>
      <c r="E22" s="49">
        <v>12</v>
      </c>
      <c r="F22" s="5"/>
      <c r="G22" s="5">
        <v>19</v>
      </c>
      <c r="H22" s="13" t="s">
        <v>79</v>
      </c>
      <c r="I22" s="14" t="s">
        <v>70</v>
      </c>
      <c r="J22" s="6">
        <v>138</v>
      </c>
      <c r="K22" s="8"/>
      <c r="L22" s="5"/>
      <c r="M22" s="5"/>
      <c r="N22" s="6"/>
      <c r="O22" s="8"/>
    </row>
    <row r="23" spans="1:22" ht="11.85" customHeight="1">
      <c r="A23" s="5">
        <v>20</v>
      </c>
      <c r="B23" s="13" t="s">
        <v>93</v>
      </c>
      <c r="C23" s="5" t="s">
        <v>30</v>
      </c>
      <c r="D23" s="49">
        <v>177</v>
      </c>
      <c r="E23" s="49">
        <v>7</v>
      </c>
      <c r="G23" s="5">
        <v>20</v>
      </c>
      <c r="H23" s="12" t="s">
        <v>83</v>
      </c>
      <c r="I23" s="14" t="s">
        <v>70</v>
      </c>
      <c r="J23" s="6">
        <v>127</v>
      </c>
      <c r="K23" s="8"/>
      <c r="N23" s="6"/>
      <c r="O23" s="8"/>
    </row>
    <row r="24" spans="1:22" ht="11.85" customHeight="1">
      <c r="A24" s="5">
        <v>21</v>
      </c>
      <c r="B24" s="13" t="s">
        <v>43</v>
      </c>
      <c r="C24" s="14" t="s">
        <v>30</v>
      </c>
      <c r="D24" s="49">
        <v>142</v>
      </c>
      <c r="E24" s="49">
        <v>7</v>
      </c>
      <c r="F24" s="5"/>
      <c r="G24" s="5"/>
      <c r="H24" s="13"/>
      <c r="J24" s="6"/>
      <c r="K24" s="8"/>
      <c r="N24" s="6"/>
      <c r="O24" s="8"/>
    </row>
    <row r="25" spans="1:22" ht="12.75" customHeight="1">
      <c r="A25" s="5">
        <v>22</v>
      </c>
      <c r="B25" s="13" t="s">
        <v>72</v>
      </c>
      <c r="C25" s="14" t="s">
        <v>33</v>
      </c>
      <c r="D25" s="49">
        <v>140</v>
      </c>
      <c r="E25" s="49">
        <v>8</v>
      </c>
      <c r="G25" s="5"/>
      <c r="H25" s="13"/>
      <c r="I25" s="19"/>
      <c r="J25" s="6"/>
      <c r="K25" s="8"/>
      <c r="N25" s="3"/>
      <c r="O25" s="57" t="s">
        <v>38</v>
      </c>
      <c r="P25" s="57"/>
      <c r="Q25" s="57"/>
      <c r="R25" s="38"/>
      <c r="S25" s="57" t="s">
        <v>39</v>
      </c>
      <c r="T25" s="57"/>
      <c r="U25" s="57"/>
      <c r="V25" s="38"/>
    </row>
    <row r="26" spans="1:22" ht="11.85" customHeight="1">
      <c r="A26" s="5">
        <v>23</v>
      </c>
      <c r="B26" s="12" t="s">
        <v>83</v>
      </c>
      <c r="C26" s="14" t="s">
        <v>70</v>
      </c>
      <c r="D26" s="49">
        <v>138</v>
      </c>
      <c r="E26" s="49">
        <v>9</v>
      </c>
      <c r="F26" s="3"/>
      <c r="G26" s="5"/>
      <c r="H26" s="13"/>
      <c r="I26" s="19"/>
      <c r="J26" s="6"/>
      <c r="K26" s="8"/>
      <c r="N26" s="20"/>
      <c r="O26" s="3"/>
      <c r="P26" s="38"/>
      <c r="Q26" s="38"/>
      <c r="R26" s="38"/>
      <c r="S26" s="38"/>
      <c r="T26" s="38"/>
      <c r="U26" s="38"/>
      <c r="V26" s="38"/>
    </row>
    <row r="27" spans="1:22" ht="11.85" customHeight="1">
      <c r="A27" s="5">
        <v>24</v>
      </c>
      <c r="B27" s="13" t="s">
        <v>95</v>
      </c>
      <c r="C27" s="5" t="s">
        <v>30</v>
      </c>
      <c r="D27" s="49">
        <v>108</v>
      </c>
      <c r="E27" s="49">
        <v>6</v>
      </c>
      <c r="F27" s="8"/>
      <c r="H27" s="6"/>
      <c r="J27" s="6"/>
      <c r="K27" s="8"/>
      <c r="N27" s="6"/>
      <c r="O27" s="8"/>
    </row>
    <row r="28" spans="1:22" ht="11.85" customHeight="1">
      <c r="A28" s="5">
        <v>25</v>
      </c>
      <c r="B28" s="12" t="s">
        <v>44</v>
      </c>
      <c r="C28" s="14" t="s">
        <v>32</v>
      </c>
      <c r="D28" s="49">
        <v>107</v>
      </c>
      <c r="E28" s="49">
        <v>5</v>
      </c>
      <c r="G28" s="57" t="s">
        <v>12</v>
      </c>
      <c r="H28" s="57"/>
      <c r="I28" s="57"/>
      <c r="J28" s="57"/>
      <c r="K28" s="57"/>
      <c r="L28" s="57"/>
      <c r="M28" s="57"/>
      <c r="O28" s="2" t="s">
        <v>2</v>
      </c>
      <c r="P28" s="41" t="s">
        <v>0</v>
      </c>
      <c r="Q28" s="38" t="s">
        <v>96</v>
      </c>
      <c r="S28" s="38" t="s">
        <v>2</v>
      </c>
      <c r="T28" s="38" t="s">
        <v>0</v>
      </c>
      <c r="U28" s="51" t="s">
        <v>107</v>
      </c>
      <c r="V28" s="38"/>
    </row>
    <row r="29" spans="1:22" ht="11.85" customHeight="1">
      <c r="A29" s="5">
        <v>26</v>
      </c>
      <c r="B29" s="13" t="s">
        <v>75</v>
      </c>
      <c r="C29" s="14" t="s">
        <v>45</v>
      </c>
      <c r="D29" s="49">
        <v>91</v>
      </c>
      <c r="E29" s="49">
        <v>7</v>
      </c>
      <c r="G29" s="3"/>
      <c r="H29" s="3"/>
      <c r="I29" s="47"/>
      <c r="J29" s="3"/>
      <c r="K29" s="3"/>
      <c r="L29" s="3"/>
      <c r="M29" s="3"/>
      <c r="O29" s="5">
        <v>1</v>
      </c>
      <c r="P29" s="13" t="s">
        <v>22</v>
      </c>
      <c r="Q29" s="6">
        <v>229</v>
      </c>
      <c r="S29" s="6">
        <v>1</v>
      </c>
      <c r="T29" s="19"/>
    </row>
    <row r="30" spans="1:22" ht="11.85" customHeight="1">
      <c r="A30" s="5">
        <v>28</v>
      </c>
      <c r="B30" s="13" t="s">
        <v>88</v>
      </c>
      <c r="C30" s="5" t="s">
        <v>30</v>
      </c>
      <c r="D30" s="49">
        <v>83</v>
      </c>
      <c r="E30" s="49">
        <v>5</v>
      </c>
      <c r="K30" s="8"/>
      <c r="N30" s="6"/>
      <c r="O30" s="5">
        <v>2</v>
      </c>
      <c r="P30" s="31" t="s">
        <v>34</v>
      </c>
      <c r="Q30" s="49">
        <v>225</v>
      </c>
      <c r="T30" s="19"/>
    </row>
    <row r="31" spans="1:22" ht="11.85" customHeight="1">
      <c r="A31" s="5">
        <v>29</v>
      </c>
      <c r="B31" s="12" t="s">
        <v>47</v>
      </c>
      <c r="C31" s="14" t="s">
        <v>30</v>
      </c>
      <c r="D31" s="49">
        <v>78</v>
      </c>
      <c r="E31" s="49">
        <v>4</v>
      </c>
      <c r="G31" s="2" t="s">
        <v>2</v>
      </c>
      <c r="H31" s="4" t="s">
        <v>0</v>
      </c>
      <c r="I31" s="4" t="s">
        <v>10</v>
      </c>
      <c r="J31" s="4" t="s">
        <v>11</v>
      </c>
      <c r="K31" s="4" t="s">
        <v>10</v>
      </c>
      <c r="L31" s="4" t="s">
        <v>11</v>
      </c>
      <c r="M31" s="24" t="s">
        <v>9</v>
      </c>
      <c r="N31" s="6"/>
      <c r="O31" s="5"/>
      <c r="P31" s="14"/>
      <c r="T31" s="19"/>
    </row>
    <row r="32" spans="1:22" ht="11.85" customHeight="1">
      <c r="A32" s="5">
        <v>30</v>
      </c>
      <c r="B32" s="13" t="s">
        <v>94</v>
      </c>
      <c r="C32" s="5" t="s">
        <v>70</v>
      </c>
      <c r="D32" s="49">
        <v>75</v>
      </c>
      <c r="E32" s="49">
        <v>5</v>
      </c>
      <c r="G32" s="3"/>
      <c r="I32" s="4" t="s">
        <v>13</v>
      </c>
      <c r="J32" s="4" t="s">
        <v>13</v>
      </c>
      <c r="K32" s="4" t="s">
        <v>8</v>
      </c>
      <c r="L32" s="4" t="s">
        <v>8</v>
      </c>
      <c r="M32" s="4" t="s">
        <v>8</v>
      </c>
      <c r="N32" s="6"/>
      <c r="O32" s="5"/>
      <c r="P32" s="19"/>
      <c r="T32" s="19"/>
    </row>
    <row r="33" spans="1:24" ht="11.85" customHeight="1">
      <c r="A33" s="5">
        <v>31</v>
      </c>
      <c r="B33" s="13" t="s">
        <v>91</v>
      </c>
      <c r="C33" s="5" t="s">
        <v>54</v>
      </c>
      <c r="D33" s="49">
        <v>59</v>
      </c>
      <c r="E33" s="49">
        <v>2</v>
      </c>
      <c r="G33" s="5">
        <v>1</v>
      </c>
      <c r="H33" s="12" t="s">
        <v>25</v>
      </c>
      <c r="I33" s="22">
        <v>23.8</v>
      </c>
      <c r="J33" s="6">
        <v>59.982999999999997</v>
      </c>
      <c r="K33" s="9">
        <f t="shared" ref="K33:K57" si="0">10/(I33/60)</f>
        <v>25.210084033613445</v>
      </c>
      <c r="L33" s="9">
        <f t="shared" ref="L33:L57" si="1">25/(J33/60)</f>
        <v>25.007085340846576</v>
      </c>
      <c r="M33" s="9">
        <f t="shared" ref="M33:M57" si="2">AVERAGE(K33:L33)</f>
        <v>25.10858468723001</v>
      </c>
      <c r="N33" s="6"/>
      <c r="O33" s="5"/>
      <c r="P33" s="19"/>
      <c r="T33" s="19"/>
    </row>
    <row r="34" spans="1:24" ht="11.85" customHeight="1">
      <c r="A34" s="5">
        <v>32</v>
      </c>
      <c r="B34" s="13" t="s">
        <v>71</v>
      </c>
      <c r="C34" s="14" t="s">
        <v>30</v>
      </c>
      <c r="D34" s="49">
        <v>59</v>
      </c>
      <c r="E34" s="49">
        <v>4</v>
      </c>
      <c r="G34" s="2">
        <v>2</v>
      </c>
      <c r="H34" s="31" t="s">
        <v>51</v>
      </c>
      <c r="I34" s="16">
        <v>25.2</v>
      </c>
      <c r="J34" s="49">
        <v>63.283000000000001</v>
      </c>
      <c r="K34" s="16">
        <f t="shared" si="0"/>
        <v>23.80952380952381</v>
      </c>
      <c r="L34" s="16">
        <f t="shared" si="1"/>
        <v>23.703048212000063</v>
      </c>
      <c r="M34" s="16">
        <f t="shared" si="2"/>
        <v>23.756286010761936</v>
      </c>
      <c r="N34" s="6"/>
      <c r="O34" s="5"/>
      <c r="P34" s="19"/>
      <c r="T34" s="19"/>
    </row>
    <row r="35" spans="1:24" ht="11.85" customHeight="1">
      <c r="A35" s="5">
        <v>33</v>
      </c>
      <c r="B35" s="12" t="s">
        <v>81</v>
      </c>
      <c r="C35" s="14" t="s">
        <v>30</v>
      </c>
      <c r="D35" s="49">
        <v>57</v>
      </c>
      <c r="E35" s="49">
        <v>4</v>
      </c>
      <c r="G35" s="5">
        <v>3</v>
      </c>
      <c r="H35" s="52" t="s">
        <v>49</v>
      </c>
      <c r="I35" s="9">
        <v>24.783000000000001</v>
      </c>
      <c r="J35" s="9">
        <v>64.45</v>
      </c>
      <c r="K35" s="9">
        <f t="shared" si="0"/>
        <v>24.210144050357098</v>
      </c>
      <c r="L35" s="9">
        <f t="shared" si="1"/>
        <v>23.273855702094647</v>
      </c>
      <c r="M35" s="9">
        <f t="shared" si="2"/>
        <v>23.741999876225872</v>
      </c>
      <c r="N35" s="6"/>
      <c r="O35" s="5"/>
      <c r="P35" s="19"/>
      <c r="T35" s="19"/>
    </row>
    <row r="36" spans="1:24" ht="11.85" customHeight="1">
      <c r="A36" s="5">
        <v>34</v>
      </c>
      <c r="B36" s="12" t="s">
        <v>48</v>
      </c>
      <c r="C36" s="14" t="s">
        <v>30</v>
      </c>
      <c r="D36" s="49">
        <v>57</v>
      </c>
      <c r="E36" s="49">
        <v>2</v>
      </c>
      <c r="G36" s="5">
        <v>4</v>
      </c>
      <c r="H36" s="12" t="s">
        <v>4</v>
      </c>
      <c r="I36" s="9">
        <v>24.95</v>
      </c>
      <c r="J36" s="9">
        <v>64.33</v>
      </c>
      <c r="K36" s="9">
        <f t="shared" si="0"/>
        <v>24.048096192384769</v>
      </c>
      <c r="L36" s="9">
        <f t="shared" si="1"/>
        <v>23.3172703248873</v>
      </c>
      <c r="M36" s="9">
        <f t="shared" si="2"/>
        <v>23.682683258636033</v>
      </c>
      <c r="N36" s="6"/>
      <c r="O36" s="5"/>
      <c r="P36" s="19"/>
      <c r="T36" s="19"/>
    </row>
    <row r="37" spans="1:24" ht="11.85" customHeight="1">
      <c r="A37" s="5">
        <v>35</v>
      </c>
      <c r="B37" s="13" t="s">
        <v>92</v>
      </c>
      <c r="C37" s="5" t="s">
        <v>30</v>
      </c>
      <c r="D37" s="49">
        <v>48</v>
      </c>
      <c r="E37" s="49">
        <v>3</v>
      </c>
      <c r="G37" s="5">
        <v>5</v>
      </c>
      <c r="H37" s="11" t="s">
        <v>66</v>
      </c>
      <c r="I37" s="22">
        <v>24.733000000000001</v>
      </c>
      <c r="J37" s="28">
        <v>65.400000000000006</v>
      </c>
      <c r="K37" s="9">
        <f t="shared" si="0"/>
        <v>24.259087049690695</v>
      </c>
      <c r="L37" s="9">
        <f t="shared" si="1"/>
        <v>22.935779816513758</v>
      </c>
      <c r="M37" s="9">
        <f t="shared" si="2"/>
        <v>23.597433433102225</v>
      </c>
      <c r="N37" s="6"/>
      <c r="O37" s="5"/>
      <c r="P37" s="19"/>
    </row>
    <row r="38" spans="1:24" ht="11.85" customHeight="1">
      <c r="A38" s="5">
        <v>36</v>
      </c>
      <c r="B38" s="13" t="s">
        <v>67</v>
      </c>
      <c r="C38" s="5" t="s">
        <v>54</v>
      </c>
      <c r="D38" s="49">
        <v>46</v>
      </c>
      <c r="E38" s="49">
        <v>2</v>
      </c>
      <c r="G38" s="5">
        <v>6</v>
      </c>
      <c r="H38" s="27" t="s">
        <v>34</v>
      </c>
      <c r="I38" s="6">
        <v>24.966999999999999</v>
      </c>
      <c r="J38" s="6">
        <v>64.832999999999998</v>
      </c>
      <c r="K38" s="9">
        <f t="shared" si="0"/>
        <v>24.031721872872193</v>
      </c>
      <c r="L38" s="9">
        <f t="shared" si="1"/>
        <v>23.136365739669614</v>
      </c>
      <c r="M38" s="9">
        <f t="shared" si="2"/>
        <v>23.584043806270905</v>
      </c>
      <c r="N38" s="6"/>
      <c r="O38" s="3" t="s">
        <v>55</v>
      </c>
    </row>
    <row r="39" spans="1:24" ht="11.85" customHeight="1">
      <c r="A39" s="5">
        <v>37</v>
      </c>
      <c r="B39" s="12" t="s">
        <v>53</v>
      </c>
      <c r="C39" s="14" t="s">
        <v>30</v>
      </c>
      <c r="D39" s="49">
        <v>45</v>
      </c>
      <c r="E39" s="49">
        <v>3</v>
      </c>
      <c r="G39" s="5">
        <v>7</v>
      </c>
      <c r="H39" s="27" t="s">
        <v>48</v>
      </c>
      <c r="I39" s="22">
        <v>25.466999999999999</v>
      </c>
      <c r="J39" s="9">
        <v>65.183000000000007</v>
      </c>
      <c r="K39" s="9">
        <f t="shared" si="0"/>
        <v>23.559901048415597</v>
      </c>
      <c r="L39" s="9">
        <f t="shared" si="1"/>
        <v>23.01213506589141</v>
      </c>
      <c r="M39" s="9">
        <f t="shared" si="2"/>
        <v>23.286018057153505</v>
      </c>
      <c r="O39" s="8"/>
    </row>
    <row r="40" spans="1:24" ht="11.85" customHeight="1">
      <c r="A40" s="5">
        <v>38</v>
      </c>
      <c r="B40" s="13" t="s">
        <v>69</v>
      </c>
      <c r="C40" s="5" t="s">
        <v>30</v>
      </c>
      <c r="D40" s="49">
        <v>31</v>
      </c>
      <c r="E40" s="49">
        <v>2</v>
      </c>
      <c r="G40" s="5">
        <v>8</v>
      </c>
      <c r="H40" s="12" t="s">
        <v>50</v>
      </c>
      <c r="I40" s="9">
        <v>25.45</v>
      </c>
      <c r="J40" s="28">
        <v>65.966700000000003</v>
      </c>
      <c r="K40" s="9">
        <f t="shared" si="0"/>
        <v>23.575638506876231</v>
      </c>
      <c r="L40" s="9">
        <f t="shared" si="1"/>
        <v>22.738745457935593</v>
      </c>
      <c r="M40" s="9">
        <f t="shared" si="2"/>
        <v>23.157191982405912</v>
      </c>
      <c r="O40" s="4" t="s">
        <v>0</v>
      </c>
      <c r="P40" s="4" t="s">
        <v>56</v>
      </c>
      <c r="Q40" s="4" t="s">
        <v>57</v>
      </c>
      <c r="R40" s="4" t="s">
        <v>58</v>
      </c>
      <c r="S40" s="4" t="s">
        <v>59</v>
      </c>
      <c r="T40" s="4" t="s">
        <v>60</v>
      </c>
      <c r="U40" s="4" t="s">
        <v>61</v>
      </c>
      <c r="V40" s="4" t="s">
        <v>97</v>
      </c>
      <c r="W40" s="4" t="s">
        <v>63</v>
      </c>
      <c r="X40" s="4" t="s">
        <v>64</v>
      </c>
    </row>
    <row r="41" spans="1:24" ht="11.85" customHeight="1">
      <c r="A41" s="5">
        <v>39</v>
      </c>
      <c r="B41" s="12" t="s">
        <v>80</v>
      </c>
      <c r="C41" s="14" t="s">
        <v>30</v>
      </c>
      <c r="D41" s="49">
        <v>31</v>
      </c>
      <c r="E41" s="49">
        <v>2</v>
      </c>
      <c r="G41" s="5">
        <v>9</v>
      </c>
      <c r="H41" s="27" t="s">
        <v>93</v>
      </c>
      <c r="I41" s="6">
        <v>25.817</v>
      </c>
      <c r="J41" s="6">
        <v>65.2</v>
      </c>
      <c r="K41" s="9">
        <f t="shared" si="0"/>
        <v>23.240500445442922</v>
      </c>
      <c r="L41" s="9">
        <f t="shared" si="1"/>
        <v>23.006134969325153</v>
      </c>
      <c r="M41" s="9">
        <f t="shared" si="2"/>
        <v>23.123317707384039</v>
      </c>
      <c r="O41" s="39"/>
      <c r="P41" s="40" t="s">
        <v>13</v>
      </c>
      <c r="Q41" s="40" t="s">
        <v>13</v>
      </c>
      <c r="R41" s="40" t="s">
        <v>13</v>
      </c>
      <c r="S41" s="40" t="s">
        <v>13</v>
      </c>
      <c r="T41" s="40" t="s">
        <v>13</v>
      </c>
      <c r="U41" s="40" t="s">
        <v>13</v>
      </c>
      <c r="V41" s="40" t="s">
        <v>13</v>
      </c>
      <c r="W41" s="40" t="s">
        <v>13</v>
      </c>
      <c r="X41" s="40" t="s">
        <v>13</v>
      </c>
    </row>
    <row r="42" spans="1:24" ht="11.85" customHeight="1">
      <c r="A42" s="5">
        <v>40</v>
      </c>
      <c r="B42" s="13" t="s">
        <v>29</v>
      </c>
      <c r="C42" s="5" t="s">
        <v>54</v>
      </c>
      <c r="D42" s="49">
        <v>29</v>
      </c>
      <c r="E42" s="49">
        <v>2</v>
      </c>
      <c r="G42" s="5">
        <v>10</v>
      </c>
      <c r="H42" s="12" t="s">
        <v>36</v>
      </c>
      <c r="I42" s="9">
        <v>25.183</v>
      </c>
      <c r="J42" s="9">
        <v>68.167000000000002</v>
      </c>
      <c r="K42" s="9">
        <f t="shared" si="0"/>
        <v>23.82559663264901</v>
      </c>
      <c r="L42" s="9">
        <f t="shared" si="1"/>
        <v>22.004782372702334</v>
      </c>
      <c r="M42" s="9">
        <f t="shared" si="2"/>
        <v>22.915189502675673</v>
      </c>
      <c r="O42" s="54" t="s">
        <v>25</v>
      </c>
      <c r="P42" s="28">
        <v>23.8</v>
      </c>
      <c r="Q42" s="28">
        <v>59.982999999999997</v>
      </c>
      <c r="R42" s="28">
        <v>54.466999999999999</v>
      </c>
      <c r="S42" s="28">
        <v>28.4</v>
      </c>
      <c r="T42" s="28">
        <v>33.127000000000002</v>
      </c>
      <c r="U42" s="28">
        <v>25.033000000000001</v>
      </c>
      <c r="V42" s="28">
        <v>25.082999999999998</v>
      </c>
      <c r="W42" s="9">
        <f t="shared" ref="W42:W64" si="3">SUM(P42:V42)</f>
        <v>249.893</v>
      </c>
      <c r="X42" s="9">
        <f t="shared" ref="X42:X64" si="4">W42-$M$8</f>
        <v>244.893</v>
      </c>
    </row>
    <row r="43" spans="1:24" ht="11.85" customHeight="1">
      <c r="A43" s="5">
        <v>41</v>
      </c>
      <c r="B43" s="13" t="s">
        <v>46</v>
      </c>
      <c r="C43" s="14" t="s">
        <v>33</v>
      </c>
      <c r="D43" s="49">
        <v>29</v>
      </c>
      <c r="E43" s="49">
        <v>3</v>
      </c>
      <c r="G43" s="5">
        <v>11</v>
      </c>
      <c r="H43" s="12" t="s">
        <v>3</v>
      </c>
      <c r="I43" s="9">
        <v>25.882999999999999</v>
      </c>
      <c r="J43" s="9">
        <v>66.900000000000006</v>
      </c>
      <c r="K43" s="9">
        <f t="shared" si="0"/>
        <v>23.18123865085191</v>
      </c>
      <c r="L43" s="9">
        <f t="shared" si="1"/>
        <v>22.421524663677129</v>
      </c>
      <c r="M43" s="9">
        <f t="shared" si="2"/>
        <v>22.801381657264521</v>
      </c>
      <c r="O43" s="55" t="s">
        <v>86</v>
      </c>
      <c r="P43" s="49">
        <v>24.617000000000001</v>
      </c>
      <c r="Q43" s="16">
        <v>68.167000000000002</v>
      </c>
      <c r="R43" s="16">
        <v>55.383000000000003</v>
      </c>
      <c r="S43" s="16">
        <v>28.85</v>
      </c>
      <c r="T43" s="16">
        <v>33.966999999999999</v>
      </c>
      <c r="U43" s="16">
        <v>25.65</v>
      </c>
      <c r="V43" s="16">
        <v>25.9</v>
      </c>
      <c r="W43" s="16">
        <f t="shared" si="3"/>
        <v>262.53399999999999</v>
      </c>
      <c r="X43" s="16">
        <f t="shared" si="4"/>
        <v>257.53399999999999</v>
      </c>
    </row>
    <row r="44" spans="1:24" ht="11.85" customHeight="1">
      <c r="A44" s="5">
        <v>42</v>
      </c>
      <c r="B44" s="13" t="s">
        <v>76</v>
      </c>
      <c r="C44" s="14" t="s">
        <v>30</v>
      </c>
      <c r="D44" s="49">
        <v>23</v>
      </c>
      <c r="E44" s="49">
        <v>1</v>
      </c>
      <c r="G44" s="5">
        <v>12</v>
      </c>
      <c r="H44" s="27" t="s">
        <v>74</v>
      </c>
      <c r="I44" s="6">
        <v>26.1</v>
      </c>
      <c r="J44" s="6">
        <v>67.2</v>
      </c>
      <c r="K44" s="9">
        <f t="shared" si="0"/>
        <v>22.988505747126435</v>
      </c>
      <c r="L44" s="9">
        <f t="shared" si="1"/>
        <v>22.321428571428569</v>
      </c>
      <c r="M44" s="9">
        <f t="shared" si="2"/>
        <v>22.654967159277504</v>
      </c>
      <c r="O44" s="14" t="s">
        <v>34</v>
      </c>
      <c r="P44" s="22">
        <v>24.966999999999999</v>
      </c>
      <c r="Q44" s="9">
        <v>64.832999999999998</v>
      </c>
      <c r="R44" s="28">
        <v>58.083300000000001</v>
      </c>
      <c r="S44" s="28">
        <v>29.117000000000001</v>
      </c>
      <c r="T44" s="28">
        <v>35.200000000000003</v>
      </c>
      <c r="U44" s="28">
        <v>25.533000000000001</v>
      </c>
      <c r="V44" s="28">
        <v>25.733000000000001</v>
      </c>
      <c r="W44" s="9">
        <f t="shared" si="3"/>
        <v>263.46629999999999</v>
      </c>
      <c r="X44" s="9">
        <f t="shared" si="4"/>
        <v>258.46629999999999</v>
      </c>
    </row>
    <row r="45" spans="1:24" ht="11.85" customHeight="1">
      <c r="A45" s="5">
        <v>43</v>
      </c>
      <c r="B45" s="13" t="s">
        <v>77</v>
      </c>
      <c r="C45" s="14" t="s">
        <v>54</v>
      </c>
      <c r="D45" s="49">
        <v>19</v>
      </c>
      <c r="E45" s="49">
        <v>1</v>
      </c>
      <c r="G45" s="5">
        <v>13</v>
      </c>
      <c r="H45" s="27" t="s">
        <v>67</v>
      </c>
      <c r="I45" s="22">
        <v>26.417000000000002</v>
      </c>
      <c r="J45" s="9">
        <v>67.483000000000004</v>
      </c>
      <c r="K45" s="9">
        <f t="shared" si="0"/>
        <v>22.712647159026382</v>
      </c>
      <c r="L45" s="9">
        <f t="shared" si="1"/>
        <v>22.227820339937463</v>
      </c>
      <c r="M45" s="9">
        <f t="shared" si="2"/>
        <v>22.47023374948192</v>
      </c>
      <c r="O45" s="54" t="s">
        <v>22</v>
      </c>
      <c r="P45" s="9">
        <v>25.2</v>
      </c>
      <c r="Q45" s="9">
        <v>63.283000000000001</v>
      </c>
      <c r="R45" s="28">
        <v>57</v>
      </c>
      <c r="S45" s="28">
        <v>31.033000000000001</v>
      </c>
      <c r="T45" s="28">
        <v>35.58</v>
      </c>
      <c r="U45" s="28">
        <v>25.733000000000001</v>
      </c>
      <c r="V45" s="28">
        <v>25.667000000000002</v>
      </c>
      <c r="W45" s="9">
        <f t="shared" si="3"/>
        <v>263.49599999999998</v>
      </c>
      <c r="X45" s="9">
        <f t="shared" si="4"/>
        <v>258.49599999999998</v>
      </c>
    </row>
    <row r="46" spans="1:24" ht="10.5" customHeight="1">
      <c r="A46" s="5">
        <v>44</v>
      </c>
      <c r="B46" s="13" t="s">
        <v>90</v>
      </c>
      <c r="C46" s="5" t="s">
        <v>45</v>
      </c>
      <c r="D46" s="49">
        <v>19</v>
      </c>
      <c r="E46" s="49">
        <v>1</v>
      </c>
      <c r="G46" s="5">
        <v>14</v>
      </c>
      <c r="H46" s="27" t="s">
        <v>26</v>
      </c>
      <c r="I46" s="6">
        <v>26.533000000000001</v>
      </c>
      <c r="J46" s="22">
        <v>69.266999999999996</v>
      </c>
      <c r="K46" s="9">
        <f t="shared" si="0"/>
        <v>22.61334941393736</v>
      </c>
      <c r="L46" s="9">
        <f t="shared" si="1"/>
        <v>21.655333708692453</v>
      </c>
      <c r="M46" s="9">
        <f t="shared" si="2"/>
        <v>22.134341561314905</v>
      </c>
      <c r="O46" s="54" t="s">
        <v>24</v>
      </c>
      <c r="P46" s="9">
        <v>24.783000000000001</v>
      </c>
      <c r="Q46" s="9">
        <v>64.45</v>
      </c>
      <c r="R46" s="28">
        <v>57.982999999999997</v>
      </c>
      <c r="S46" s="9">
        <v>30.2</v>
      </c>
      <c r="T46" s="9">
        <v>35.25</v>
      </c>
      <c r="U46" s="9">
        <v>26.1</v>
      </c>
      <c r="V46" s="16">
        <v>27.65</v>
      </c>
      <c r="W46" s="9">
        <f t="shared" si="3"/>
        <v>266.416</v>
      </c>
      <c r="X46" s="9">
        <f t="shared" si="4"/>
        <v>261.416</v>
      </c>
    </row>
    <row r="47" spans="1:24">
      <c r="A47" s="5">
        <v>45</v>
      </c>
      <c r="B47" s="13" t="s">
        <v>89</v>
      </c>
      <c r="C47" s="5" t="s">
        <v>45</v>
      </c>
      <c r="D47" s="49">
        <v>18</v>
      </c>
      <c r="E47" s="49">
        <v>1</v>
      </c>
      <c r="G47" s="5">
        <v>15</v>
      </c>
      <c r="H47" s="27" t="s">
        <v>82</v>
      </c>
      <c r="I47" s="22">
        <v>26.7</v>
      </c>
      <c r="J47" s="6">
        <v>70.216999999999999</v>
      </c>
      <c r="K47" s="9">
        <f t="shared" si="0"/>
        <v>22.471910112359549</v>
      </c>
      <c r="L47" s="9">
        <f t="shared" si="1"/>
        <v>21.362348149308573</v>
      </c>
      <c r="M47" s="9">
        <f t="shared" si="2"/>
        <v>21.917129130834063</v>
      </c>
      <c r="O47" s="54" t="s">
        <v>66</v>
      </c>
      <c r="P47" s="28">
        <v>24.733000000000001</v>
      </c>
      <c r="Q47" s="28">
        <v>65.400000000000006</v>
      </c>
      <c r="R47" s="16">
        <v>60.2</v>
      </c>
      <c r="S47" s="16">
        <v>31.033000000000001</v>
      </c>
      <c r="T47" s="9">
        <v>34.25</v>
      </c>
      <c r="U47" s="9">
        <v>25.867000000000001</v>
      </c>
      <c r="V47" s="9">
        <v>25.817</v>
      </c>
      <c r="W47" s="9">
        <f t="shared" si="3"/>
        <v>267.3</v>
      </c>
      <c r="X47" s="9">
        <f t="shared" si="4"/>
        <v>262.3</v>
      </c>
    </row>
    <row r="48" spans="1:24">
      <c r="A48" s="5">
        <v>46</v>
      </c>
      <c r="B48" s="13" t="s">
        <v>105</v>
      </c>
      <c r="C48" s="14" t="s">
        <v>54</v>
      </c>
      <c r="D48" s="49">
        <v>18</v>
      </c>
      <c r="E48" s="49">
        <v>1</v>
      </c>
      <c r="G48" s="5">
        <v>16</v>
      </c>
      <c r="H48" s="27" t="s">
        <v>43</v>
      </c>
      <c r="I48" s="22">
        <v>26.516999999999999</v>
      </c>
      <c r="J48" s="9">
        <v>70.75</v>
      </c>
      <c r="K48" s="9">
        <f t="shared" si="0"/>
        <v>22.626994003846587</v>
      </c>
      <c r="L48" s="9">
        <f t="shared" si="1"/>
        <v>21.201413427561835</v>
      </c>
      <c r="M48" s="9">
        <f t="shared" si="2"/>
        <v>21.914203715704211</v>
      </c>
      <c r="O48" s="14" t="s">
        <v>4</v>
      </c>
      <c r="P48" s="9">
        <v>24.95</v>
      </c>
      <c r="Q48" s="28">
        <v>64.33</v>
      </c>
      <c r="R48" s="9">
        <v>58.75</v>
      </c>
      <c r="S48" s="9">
        <v>29.65</v>
      </c>
      <c r="T48" s="9">
        <v>35.633000000000003</v>
      </c>
      <c r="U48" s="16">
        <v>27.607999999999997</v>
      </c>
      <c r="V48" s="9">
        <v>27.85</v>
      </c>
      <c r="W48" s="9">
        <f t="shared" si="3"/>
        <v>268.77100000000002</v>
      </c>
      <c r="X48" s="9">
        <f t="shared" si="4"/>
        <v>263.77100000000002</v>
      </c>
    </row>
    <row r="49" spans="1:24">
      <c r="A49" s="5">
        <v>47</v>
      </c>
      <c r="B49" s="13" t="s">
        <v>106</v>
      </c>
      <c r="C49" s="14" t="s">
        <v>30</v>
      </c>
      <c r="D49" s="49">
        <v>16</v>
      </c>
      <c r="E49" s="49">
        <v>1</v>
      </c>
      <c r="G49" s="5">
        <v>17</v>
      </c>
      <c r="H49" s="27" t="s">
        <v>17</v>
      </c>
      <c r="I49" s="22">
        <v>27.417000000000002</v>
      </c>
      <c r="J49" s="6">
        <v>69.900000000000006</v>
      </c>
      <c r="K49" s="9">
        <f t="shared" si="0"/>
        <v>21.884232410548201</v>
      </c>
      <c r="L49" s="9">
        <f t="shared" si="1"/>
        <v>21.459227467811157</v>
      </c>
      <c r="M49" s="9">
        <f t="shared" si="2"/>
        <v>21.671729939179677</v>
      </c>
      <c r="O49" s="54" t="s">
        <v>41</v>
      </c>
      <c r="P49" s="9">
        <v>25.45</v>
      </c>
      <c r="Q49" s="28">
        <v>65.966700000000003</v>
      </c>
      <c r="R49" s="28">
        <v>58.75</v>
      </c>
      <c r="S49" s="28">
        <v>29.983000000000001</v>
      </c>
      <c r="T49" s="28">
        <v>34.982999999999997</v>
      </c>
      <c r="U49" s="28">
        <v>26.667000000000002</v>
      </c>
      <c r="V49" s="48">
        <v>27.65</v>
      </c>
      <c r="W49" s="9">
        <f t="shared" si="3"/>
        <v>269.44970000000001</v>
      </c>
      <c r="X49" s="9">
        <f t="shared" si="4"/>
        <v>264.44970000000001</v>
      </c>
    </row>
    <row r="50" spans="1:24">
      <c r="A50" s="5">
        <v>48</v>
      </c>
      <c r="B50" s="13" t="s">
        <v>73</v>
      </c>
      <c r="C50" s="14" t="s">
        <v>54</v>
      </c>
      <c r="D50" s="49">
        <v>11</v>
      </c>
      <c r="E50" s="49">
        <v>1</v>
      </c>
      <c r="G50" s="5">
        <v>18</v>
      </c>
      <c r="H50" s="27" t="s">
        <v>108</v>
      </c>
      <c r="I50" s="6">
        <v>26.617000000000001</v>
      </c>
      <c r="J50" s="6">
        <v>72.433000000000007</v>
      </c>
      <c r="K50" s="9">
        <f t="shared" si="0"/>
        <v>22.541984446030732</v>
      </c>
      <c r="L50" s="9">
        <f t="shared" si="1"/>
        <v>20.708792953488047</v>
      </c>
      <c r="M50" s="9">
        <f t="shared" si="2"/>
        <v>21.625388699759391</v>
      </c>
      <c r="O50" s="54" t="s">
        <v>93</v>
      </c>
      <c r="P50" s="16">
        <v>26.082999999999998</v>
      </c>
      <c r="Q50" s="9">
        <v>65.2</v>
      </c>
      <c r="R50" s="9">
        <v>58.383000000000003</v>
      </c>
      <c r="S50" s="9">
        <v>29.817</v>
      </c>
      <c r="T50" s="9">
        <v>36.582999999999998</v>
      </c>
      <c r="U50" s="9">
        <v>26.483000000000001</v>
      </c>
      <c r="V50" s="16">
        <v>27.65</v>
      </c>
      <c r="W50" s="9">
        <f t="shared" si="3"/>
        <v>270.19900000000001</v>
      </c>
      <c r="X50" s="9">
        <f t="shared" si="4"/>
        <v>265.19900000000001</v>
      </c>
    </row>
    <row r="51" spans="1:24">
      <c r="B51" s="13"/>
      <c r="C51" s="14"/>
      <c r="G51" s="5">
        <v>19</v>
      </c>
      <c r="H51" s="27" t="s">
        <v>81</v>
      </c>
      <c r="I51" s="6">
        <v>27.9</v>
      </c>
      <c r="J51" s="22">
        <v>78.900000000000006</v>
      </c>
      <c r="K51" s="9">
        <f t="shared" si="0"/>
        <v>21.505376344086024</v>
      </c>
      <c r="L51" s="9">
        <f t="shared" si="1"/>
        <v>19.01140684410646</v>
      </c>
      <c r="M51" s="9">
        <f t="shared" si="2"/>
        <v>20.258391594096242</v>
      </c>
      <c r="O51" s="54" t="s">
        <v>3</v>
      </c>
      <c r="P51" s="9">
        <v>25.882999999999999</v>
      </c>
      <c r="Q51" s="9">
        <v>66.900000000000006</v>
      </c>
      <c r="R51" s="9">
        <v>60.067</v>
      </c>
      <c r="S51" s="9">
        <v>30.082999999999998</v>
      </c>
      <c r="T51" s="9">
        <v>35.982999999999997</v>
      </c>
      <c r="U51" s="16">
        <v>27.607999999999997</v>
      </c>
      <c r="V51" s="16">
        <v>27.65</v>
      </c>
      <c r="W51" s="9">
        <f t="shared" si="3"/>
        <v>274.17399999999998</v>
      </c>
      <c r="X51" s="9">
        <f t="shared" si="4"/>
        <v>269.17399999999998</v>
      </c>
    </row>
    <row r="52" spans="1:24">
      <c r="A52" s="8"/>
      <c r="B52" s="13"/>
      <c r="C52" s="5"/>
      <c r="G52" s="5">
        <v>20</v>
      </c>
      <c r="H52" s="27" t="s">
        <v>29</v>
      </c>
      <c r="I52" s="22">
        <v>28.516999999999999</v>
      </c>
      <c r="J52" s="9">
        <v>77.966999999999999</v>
      </c>
      <c r="K52" s="9">
        <f t="shared" si="0"/>
        <v>21.04008135498124</v>
      </c>
      <c r="L52" s="9">
        <f t="shared" si="1"/>
        <v>19.238908769094618</v>
      </c>
      <c r="M52" s="9">
        <f t="shared" si="2"/>
        <v>20.13949506203793</v>
      </c>
      <c r="O52" s="54" t="s">
        <v>36</v>
      </c>
      <c r="P52" s="9">
        <v>25.183</v>
      </c>
      <c r="Q52" s="9">
        <v>68.167000000000002</v>
      </c>
      <c r="R52" s="9">
        <v>59.55</v>
      </c>
      <c r="S52" s="9">
        <v>31.683</v>
      </c>
      <c r="T52" s="9">
        <v>36.533000000000001</v>
      </c>
      <c r="U52" s="9">
        <v>26.567</v>
      </c>
      <c r="V52" s="9">
        <v>27.15</v>
      </c>
      <c r="W52" s="9">
        <f t="shared" si="3"/>
        <v>274.83299999999997</v>
      </c>
      <c r="X52" s="9">
        <f t="shared" si="4"/>
        <v>269.83299999999997</v>
      </c>
    </row>
    <row r="53" spans="1:24">
      <c r="A53" s="8"/>
      <c r="B53" s="15" t="s">
        <v>42</v>
      </c>
      <c r="C53" s="42" t="s">
        <v>99</v>
      </c>
      <c r="D53" s="43"/>
      <c r="G53" s="5">
        <v>21</v>
      </c>
      <c r="H53" s="27" t="s">
        <v>53</v>
      </c>
      <c r="I53" s="22">
        <v>29.516999999999999</v>
      </c>
      <c r="J53" s="9">
        <v>76.033000000000001</v>
      </c>
      <c r="K53" s="9">
        <f t="shared" si="0"/>
        <v>20.327269031405631</v>
      </c>
      <c r="L53" s="9">
        <f t="shared" si="1"/>
        <v>19.72827588020991</v>
      </c>
      <c r="M53" s="9">
        <f t="shared" si="2"/>
        <v>20.027772455807771</v>
      </c>
      <c r="O53" s="54" t="s">
        <v>74</v>
      </c>
      <c r="P53" s="6">
        <v>26.1</v>
      </c>
      <c r="Q53" s="28">
        <v>67.2</v>
      </c>
      <c r="R53" s="9">
        <v>60.2</v>
      </c>
      <c r="S53" s="9">
        <v>30.983000000000001</v>
      </c>
      <c r="T53" s="16">
        <v>36.582999999999998</v>
      </c>
      <c r="U53" s="9">
        <v>27.082999999999998</v>
      </c>
      <c r="V53" s="9">
        <v>27</v>
      </c>
      <c r="W53" s="9">
        <f t="shared" si="3"/>
        <v>275.149</v>
      </c>
      <c r="X53" s="9">
        <f t="shared" si="4"/>
        <v>270.149</v>
      </c>
    </row>
    <row r="54" spans="1:24">
      <c r="A54" s="8"/>
      <c r="B54" s="5"/>
      <c r="C54" s="43"/>
      <c r="D54" s="43"/>
      <c r="E54" s="18"/>
      <c r="G54" s="5">
        <v>22</v>
      </c>
      <c r="H54" s="27" t="s">
        <v>109</v>
      </c>
      <c r="I54" s="6">
        <v>30.35</v>
      </c>
      <c r="J54" s="6">
        <v>76.882999999999996</v>
      </c>
      <c r="K54" s="9">
        <f t="shared" si="0"/>
        <v>19.769357495881383</v>
      </c>
      <c r="L54" s="9">
        <f t="shared" si="1"/>
        <v>19.510164795858643</v>
      </c>
      <c r="M54" s="9">
        <f t="shared" si="2"/>
        <v>19.639761145870011</v>
      </c>
      <c r="O54" s="54" t="s">
        <v>43</v>
      </c>
      <c r="P54" s="28">
        <v>26.516999999999999</v>
      </c>
      <c r="Q54" s="9">
        <v>70.75</v>
      </c>
      <c r="R54" s="28">
        <v>63.832999999999998</v>
      </c>
      <c r="S54" s="28">
        <v>31.5</v>
      </c>
      <c r="T54" s="16">
        <v>36.582999999999998</v>
      </c>
      <c r="U54" s="28">
        <v>28.667000000000002</v>
      </c>
      <c r="V54" s="9">
        <v>27.65</v>
      </c>
      <c r="W54" s="9">
        <f t="shared" si="3"/>
        <v>285.5</v>
      </c>
      <c r="X54" s="9">
        <f t="shared" si="4"/>
        <v>280.5</v>
      </c>
    </row>
    <row r="55" spans="1:24" ht="12.75" customHeight="1">
      <c r="A55" s="8"/>
      <c r="B55" s="18" t="s">
        <v>18</v>
      </c>
      <c r="C55" s="58" t="s">
        <v>25</v>
      </c>
      <c r="D55" s="58"/>
      <c r="E55" s="18"/>
      <c r="G55" s="5">
        <v>23</v>
      </c>
      <c r="H55" s="27" t="s">
        <v>71</v>
      </c>
      <c r="I55" s="22">
        <v>30</v>
      </c>
      <c r="J55" s="9">
        <v>77.900000000000006</v>
      </c>
      <c r="K55" s="9">
        <f t="shared" si="0"/>
        <v>20</v>
      </c>
      <c r="L55" s="9">
        <f t="shared" si="1"/>
        <v>19.255455712451862</v>
      </c>
      <c r="M55" s="9">
        <f t="shared" si="2"/>
        <v>19.627727856225931</v>
      </c>
      <c r="O55" s="54" t="s">
        <v>26</v>
      </c>
      <c r="P55" s="9">
        <v>26.533000000000001</v>
      </c>
      <c r="Q55" s="9">
        <v>69.266999999999996</v>
      </c>
      <c r="R55" s="9">
        <v>62.216999999999999</v>
      </c>
      <c r="S55" s="9">
        <v>32.917000000000002</v>
      </c>
      <c r="T55" s="9">
        <v>37.549999999999997</v>
      </c>
      <c r="U55" s="9">
        <v>28.132999999999999</v>
      </c>
      <c r="V55" s="9">
        <v>29.05</v>
      </c>
      <c r="W55" s="9">
        <f t="shared" si="3"/>
        <v>285.66699999999997</v>
      </c>
      <c r="X55" s="9">
        <f t="shared" si="4"/>
        <v>280.66699999999997</v>
      </c>
    </row>
    <row r="56" spans="1:24">
      <c r="A56" s="8"/>
      <c r="C56" s="43"/>
      <c r="D56" s="43"/>
      <c r="G56" s="5">
        <v>24</v>
      </c>
      <c r="H56" s="27" t="s">
        <v>72</v>
      </c>
      <c r="I56" s="22">
        <v>31.466999999999999</v>
      </c>
      <c r="J56" s="28">
        <v>78.283000000000001</v>
      </c>
      <c r="K56" s="9">
        <f t="shared" si="0"/>
        <v>19.067594622938316</v>
      </c>
      <c r="L56" s="9">
        <f t="shared" si="1"/>
        <v>19.161248291455358</v>
      </c>
      <c r="M56" s="9">
        <f t="shared" si="2"/>
        <v>19.114421457196837</v>
      </c>
      <c r="O56" s="54" t="s">
        <v>82</v>
      </c>
      <c r="P56" s="9">
        <v>26.7</v>
      </c>
      <c r="Q56" s="9">
        <v>70.216999999999999</v>
      </c>
      <c r="R56" s="9">
        <v>63.067</v>
      </c>
      <c r="S56" s="9">
        <v>30.817</v>
      </c>
      <c r="T56" s="9">
        <v>38.116999999999997</v>
      </c>
      <c r="U56" s="9">
        <v>28.382999999999999</v>
      </c>
      <c r="V56" s="9">
        <v>28.382999999999999</v>
      </c>
      <c r="W56" s="9">
        <f t="shared" si="3"/>
        <v>285.68399999999997</v>
      </c>
      <c r="X56" s="9">
        <f t="shared" si="4"/>
        <v>280.68399999999997</v>
      </c>
    </row>
    <row r="57" spans="1:24" ht="12" customHeight="1">
      <c r="A57" s="8"/>
      <c r="B57" s="18" t="s">
        <v>55</v>
      </c>
      <c r="C57" s="59" t="s">
        <v>86</v>
      </c>
      <c r="D57" s="59"/>
      <c r="E57" s="18"/>
      <c r="F57" s="18"/>
      <c r="G57" s="5">
        <v>25</v>
      </c>
      <c r="H57" s="27" t="s">
        <v>23</v>
      </c>
      <c r="I57" s="6">
        <v>32.317</v>
      </c>
      <c r="J57" s="6">
        <v>88.25</v>
      </c>
      <c r="K57" s="9">
        <f t="shared" si="0"/>
        <v>18.566079772256089</v>
      </c>
      <c r="L57" s="9">
        <f t="shared" si="1"/>
        <v>16.997167138810198</v>
      </c>
      <c r="M57" s="9">
        <f t="shared" si="2"/>
        <v>17.781623455533143</v>
      </c>
      <c r="O57" s="14" t="s">
        <v>17</v>
      </c>
      <c r="P57" s="28">
        <v>27.417000000000002</v>
      </c>
      <c r="Q57" s="9">
        <v>69.900000000000006</v>
      </c>
      <c r="R57" s="28">
        <v>63.3</v>
      </c>
      <c r="S57" s="28">
        <v>33.383000000000003</v>
      </c>
      <c r="T57" s="28">
        <v>38.417000000000002</v>
      </c>
      <c r="U57" s="28">
        <v>28.533000000000001</v>
      </c>
      <c r="V57" s="16">
        <v>27.65</v>
      </c>
      <c r="W57" s="9">
        <f t="shared" si="3"/>
        <v>288.60000000000002</v>
      </c>
      <c r="X57" s="9">
        <f t="shared" si="4"/>
        <v>283.60000000000002</v>
      </c>
    </row>
    <row r="58" spans="1:24">
      <c r="A58" s="8"/>
      <c r="C58" s="43"/>
      <c r="D58" s="43"/>
      <c r="L58" s="5"/>
      <c r="O58" s="54" t="s">
        <v>68</v>
      </c>
      <c r="P58" s="9">
        <v>27.2</v>
      </c>
      <c r="Q58" s="9">
        <v>72.433000000000007</v>
      </c>
      <c r="R58" s="9">
        <v>64.716999999999999</v>
      </c>
      <c r="S58" s="16">
        <v>31.033000000000001</v>
      </c>
      <c r="T58" s="9">
        <v>37.512</v>
      </c>
      <c r="U58" s="9">
        <v>28.667000000000002</v>
      </c>
      <c r="V58" s="16">
        <v>27.65</v>
      </c>
      <c r="W58" s="9">
        <f t="shared" si="3"/>
        <v>289.21199999999999</v>
      </c>
      <c r="X58" s="9">
        <f t="shared" si="4"/>
        <v>284.21199999999999</v>
      </c>
    </row>
    <row r="59" spans="1:24">
      <c r="A59" s="8"/>
      <c r="B59" s="18" t="s">
        <v>12</v>
      </c>
      <c r="C59" s="60" t="s">
        <v>22</v>
      </c>
      <c r="D59" s="60"/>
      <c r="O59" s="54" t="s">
        <v>16</v>
      </c>
      <c r="P59" s="6">
        <v>26.082999999999998</v>
      </c>
      <c r="Q59" s="9">
        <v>72.150000000000006</v>
      </c>
      <c r="R59" s="9">
        <v>62.35</v>
      </c>
      <c r="S59" s="9">
        <v>33.25</v>
      </c>
      <c r="T59" s="9">
        <v>38.732999999999997</v>
      </c>
      <c r="U59" s="9">
        <v>28.783000000000001</v>
      </c>
      <c r="V59" s="9">
        <v>29.382999999999999</v>
      </c>
      <c r="W59" s="9">
        <f t="shared" si="3"/>
        <v>290.73199999999997</v>
      </c>
      <c r="X59" s="9">
        <f t="shared" si="4"/>
        <v>285.73199999999997</v>
      </c>
    </row>
    <row r="60" spans="1:24">
      <c r="A60" s="8"/>
      <c r="C60" s="43"/>
      <c r="D60" s="43"/>
      <c r="G60" s="18"/>
      <c r="O60" s="54" t="s">
        <v>83</v>
      </c>
      <c r="P60" s="9">
        <v>29</v>
      </c>
      <c r="Q60" s="16">
        <v>68.167000000000002</v>
      </c>
      <c r="R60" s="16">
        <v>60.2</v>
      </c>
      <c r="S60" s="9">
        <v>36.582999999999998</v>
      </c>
      <c r="T60" s="9">
        <v>41.582999999999998</v>
      </c>
      <c r="U60" s="9">
        <v>30</v>
      </c>
      <c r="V60" s="9">
        <v>29.617000000000001</v>
      </c>
      <c r="W60" s="9">
        <f t="shared" si="3"/>
        <v>295.15000000000003</v>
      </c>
      <c r="X60" s="9">
        <f t="shared" si="4"/>
        <v>290.15000000000003</v>
      </c>
    </row>
    <row r="61" spans="1:24" ht="12" customHeight="1">
      <c r="A61" s="8"/>
      <c r="B61" s="18" t="s">
        <v>20</v>
      </c>
      <c r="C61" s="59" t="s">
        <v>49</v>
      </c>
      <c r="D61" s="59"/>
      <c r="O61" s="54" t="s">
        <v>95</v>
      </c>
      <c r="P61" s="6">
        <v>27.367000000000001</v>
      </c>
      <c r="Q61" s="6">
        <v>75.95</v>
      </c>
      <c r="R61" s="6">
        <v>72.0167</v>
      </c>
      <c r="S61" s="6">
        <v>32.982999999999997</v>
      </c>
      <c r="T61" s="6">
        <v>41.33</v>
      </c>
      <c r="U61" s="6">
        <v>29.1</v>
      </c>
      <c r="V61" s="16">
        <v>27.65</v>
      </c>
      <c r="W61" s="9">
        <f t="shared" si="3"/>
        <v>306.39670000000001</v>
      </c>
      <c r="X61" s="9">
        <f t="shared" si="4"/>
        <v>301.39670000000001</v>
      </c>
    </row>
    <row r="62" spans="1:24">
      <c r="A62" s="8"/>
      <c r="B62" s="18"/>
      <c r="C62" s="43"/>
      <c r="D62" s="43"/>
      <c r="O62" s="54" t="s">
        <v>79</v>
      </c>
      <c r="P62" s="16">
        <v>26.082999999999998</v>
      </c>
      <c r="Q62" s="9">
        <v>76.882999999999996</v>
      </c>
      <c r="R62" s="9">
        <v>71.7</v>
      </c>
      <c r="S62" s="9">
        <v>34.700000000000003</v>
      </c>
      <c r="T62" s="9">
        <v>41.732999999999997</v>
      </c>
      <c r="U62" s="9">
        <v>30.382999999999999</v>
      </c>
      <c r="V62" s="16">
        <v>27.65</v>
      </c>
      <c r="W62" s="9">
        <f t="shared" si="3"/>
        <v>309.13199999999995</v>
      </c>
      <c r="X62" s="9">
        <f t="shared" si="4"/>
        <v>304.13199999999995</v>
      </c>
    </row>
    <row r="63" spans="1:24">
      <c r="A63" s="8"/>
      <c r="B63" s="18" t="s">
        <v>21</v>
      </c>
      <c r="C63" s="44" t="s">
        <v>68</v>
      </c>
      <c r="D63" s="43"/>
      <c r="E63" s="8"/>
      <c r="F63" s="8"/>
      <c r="O63" s="54" t="s">
        <v>72</v>
      </c>
      <c r="P63" s="28">
        <v>31.466999999999999</v>
      </c>
      <c r="Q63" s="9">
        <v>73.349999999999994</v>
      </c>
      <c r="R63" s="9">
        <v>68.150000000000006</v>
      </c>
      <c r="S63" s="9">
        <v>38.232999999999997</v>
      </c>
      <c r="T63" s="9">
        <v>40.517000000000003</v>
      </c>
      <c r="U63" s="16">
        <v>27.607999999999997</v>
      </c>
      <c r="V63" s="9">
        <v>30.65</v>
      </c>
      <c r="W63" s="9">
        <f t="shared" si="3"/>
        <v>309.97499999999997</v>
      </c>
      <c r="X63" s="9">
        <f t="shared" si="4"/>
        <v>304.97499999999997</v>
      </c>
    </row>
    <row r="64" spans="1:24">
      <c r="A64" s="8"/>
      <c r="B64" s="18"/>
      <c r="C64" s="46"/>
      <c r="D64" s="43"/>
      <c r="E64" s="8"/>
      <c r="F64" s="8"/>
      <c r="O64" s="54" t="s">
        <v>23</v>
      </c>
      <c r="P64" s="9">
        <v>32.33</v>
      </c>
      <c r="Q64" s="9">
        <v>88.25</v>
      </c>
      <c r="R64" s="9">
        <v>75</v>
      </c>
      <c r="S64" s="9">
        <v>38.232999999999997</v>
      </c>
      <c r="T64" s="9">
        <v>47.183</v>
      </c>
      <c r="U64" s="9">
        <v>33.917000000000002</v>
      </c>
      <c r="V64" s="9">
        <v>34.200000000000003</v>
      </c>
      <c r="W64" s="9">
        <f t="shared" si="3"/>
        <v>349.113</v>
      </c>
      <c r="X64" s="9">
        <f t="shared" si="4"/>
        <v>344.113</v>
      </c>
    </row>
    <row r="65" spans="1:24">
      <c r="A65" s="8"/>
      <c r="B65" s="18"/>
      <c r="C65" s="50"/>
      <c r="D65" s="43"/>
      <c r="E65" s="8"/>
      <c r="F65" s="8"/>
      <c r="O65" s="54"/>
      <c r="P65" s="9"/>
      <c r="Q65" s="9"/>
      <c r="R65" s="9"/>
      <c r="S65" s="9"/>
      <c r="T65" s="9"/>
      <c r="U65" s="9"/>
      <c r="V65" s="9"/>
      <c r="W65" s="9"/>
      <c r="X65" s="9"/>
    </row>
    <row r="66" spans="1:24">
      <c r="A66" s="8"/>
      <c r="B66" s="18"/>
      <c r="C66" s="43"/>
      <c r="D66" s="43"/>
      <c r="E66" s="8"/>
      <c r="F66" s="8"/>
      <c r="O66" s="2" t="s">
        <v>104</v>
      </c>
    </row>
    <row r="67" spans="1:24">
      <c r="A67" s="8"/>
      <c r="B67" s="8" t="s">
        <v>40</v>
      </c>
      <c r="C67" s="31" t="s">
        <v>34</v>
      </c>
      <c r="D67" s="43"/>
      <c r="E67" s="8"/>
      <c r="F67" s="8"/>
    </row>
    <row r="68" spans="1:24">
      <c r="A68" s="8"/>
      <c r="C68" s="43"/>
      <c r="D68" s="43"/>
      <c r="E68" s="8"/>
      <c r="F68" s="8"/>
      <c r="K68" s="8"/>
      <c r="O68" s="3" t="s">
        <v>101</v>
      </c>
      <c r="T68" s="45" t="s">
        <v>102</v>
      </c>
      <c r="U68" s="45"/>
      <c r="V68" s="45"/>
      <c r="W68" s="45"/>
    </row>
    <row r="69" spans="1:24">
      <c r="A69" s="8"/>
      <c r="B69" s="18" t="s">
        <v>27</v>
      </c>
      <c r="C69" s="43"/>
      <c r="D69" s="43"/>
      <c r="E69" s="8"/>
      <c r="F69" s="8"/>
      <c r="K69" s="8"/>
      <c r="O69" s="8"/>
      <c r="P69" s="45">
        <v>2013</v>
      </c>
      <c r="Q69" s="45">
        <v>2014</v>
      </c>
      <c r="R69" s="6" t="s">
        <v>64</v>
      </c>
      <c r="T69" s="45"/>
      <c r="U69" s="45">
        <v>2013</v>
      </c>
      <c r="V69" s="45">
        <v>2014</v>
      </c>
      <c r="W69" s="45" t="s">
        <v>64</v>
      </c>
    </row>
    <row r="70" spans="1:24">
      <c r="A70" s="8"/>
      <c r="C70" s="43"/>
      <c r="D70" s="43"/>
      <c r="E70" s="8"/>
      <c r="F70" s="8"/>
      <c r="K70" s="8"/>
      <c r="O70" s="12" t="s">
        <v>49</v>
      </c>
      <c r="P70" s="9">
        <v>239.09699999999998</v>
      </c>
      <c r="Q70" s="9">
        <f>SUM(P49:U49)</f>
        <v>241.7997</v>
      </c>
      <c r="R70" s="9">
        <f t="shared" ref="R70:R77" si="5">Q70-P70</f>
        <v>2.7027000000000214</v>
      </c>
      <c r="T70" s="5" t="s">
        <v>25</v>
      </c>
      <c r="U70" s="9">
        <v>250.41399999999999</v>
      </c>
      <c r="V70" s="6">
        <v>224.81</v>
      </c>
      <c r="W70" s="9">
        <v>-24.453999999999951</v>
      </c>
    </row>
    <row r="71" spans="1:24" ht="12.75" customHeight="1">
      <c r="A71" s="8"/>
      <c r="B71" s="8" t="s">
        <v>37</v>
      </c>
      <c r="C71" s="44" t="s">
        <v>4</v>
      </c>
      <c r="D71" s="43"/>
      <c r="E71" s="8"/>
      <c r="F71" s="8"/>
      <c r="K71" s="8"/>
      <c r="O71" s="12" t="s">
        <v>4</v>
      </c>
      <c r="P71" s="9">
        <v>240.09699999999998</v>
      </c>
      <c r="Q71" s="9">
        <f>SUM(P46:U46)</f>
        <v>238.76599999999999</v>
      </c>
      <c r="R71" s="9">
        <f>Q71-P71</f>
        <v>-1.3309999999999889</v>
      </c>
      <c r="T71" s="5" t="s">
        <v>51</v>
      </c>
      <c r="U71" s="9">
        <v>245.35299999999998</v>
      </c>
      <c r="V71" s="9">
        <v>237.82900000000001</v>
      </c>
      <c r="W71" s="9">
        <v>-4.8199999999999932</v>
      </c>
    </row>
    <row r="72" spans="1:24">
      <c r="C72" s="5"/>
      <c r="D72" s="5"/>
      <c r="K72" s="8"/>
      <c r="O72" s="12" t="s">
        <v>3</v>
      </c>
      <c r="P72" s="9">
        <v>240.68299999999999</v>
      </c>
      <c r="Q72" s="9">
        <v>245.86599999999999</v>
      </c>
      <c r="R72" s="9">
        <f t="shared" si="5"/>
        <v>5.1829999999999927</v>
      </c>
      <c r="T72" s="2" t="s">
        <v>50</v>
      </c>
      <c r="U72" s="9">
        <v>246.447</v>
      </c>
      <c r="V72" s="9">
        <v>241.7997</v>
      </c>
      <c r="W72" s="9">
        <v>-4.6473000000000013</v>
      </c>
    </row>
    <row r="73" spans="1:24">
      <c r="B73" s="18" t="s">
        <v>98</v>
      </c>
      <c r="C73" s="7" t="s">
        <v>50</v>
      </c>
      <c r="D73" s="5"/>
      <c r="K73" s="8"/>
      <c r="O73" s="12" t="s">
        <v>51</v>
      </c>
      <c r="P73" s="9">
        <v>245.35299999999998</v>
      </c>
      <c r="Q73" s="9">
        <f>SUM(P44:U44)</f>
        <v>237.73329999999999</v>
      </c>
      <c r="R73" s="9">
        <f t="shared" si="5"/>
        <v>-7.6196999999999946</v>
      </c>
      <c r="T73" s="5" t="s">
        <v>16</v>
      </c>
      <c r="U73" s="9">
        <v>260.34700000000004</v>
      </c>
      <c r="V73" s="9">
        <v>261.34899999999999</v>
      </c>
      <c r="W73" s="9">
        <v>-2.9395000000000095</v>
      </c>
    </row>
    <row r="74" spans="1:24">
      <c r="K74" s="8"/>
      <c r="O74" s="12" t="s">
        <v>50</v>
      </c>
      <c r="P74" s="9">
        <v>246.447</v>
      </c>
      <c r="Q74" s="9">
        <f>SUM(P48:U48)</f>
        <v>240.92100000000002</v>
      </c>
      <c r="R74" s="9">
        <f t="shared" si="5"/>
        <v>-5.525999999999982</v>
      </c>
      <c r="T74" s="5" t="s">
        <v>4</v>
      </c>
      <c r="U74" s="9">
        <v>240.09699999999998</v>
      </c>
      <c r="V74" s="9">
        <v>240.92100000000002</v>
      </c>
      <c r="W74" s="9">
        <v>1.0530000000000541</v>
      </c>
    </row>
    <row r="75" spans="1:24">
      <c r="O75" s="12" t="s">
        <v>25</v>
      </c>
      <c r="P75" s="9">
        <v>250.41399999999999</v>
      </c>
      <c r="Q75" s="9">
        <f>SUM(P42:U42)</f>
        <v>224.81</v>
      </c>
      <c r="R75" s="9">
        <f t="shared" si="5"/>
        <v>-25.603999999999985</v>
      </c>
      <c r="T75" s="5" t="s">
        <v>26</v>
      </c>
      <c r="U75" s="9">
        <v>253.7807</v>
      </c>
      <c r="V75" s="9">
        <v>256.61699999999996</v>
      </c>
      <c r="W75" s="9">
        <v>1.9028000000000134</v>
      </c>
    </row>
    <row r="76" spans="1:24">
      <c r="O76" s="12" t="s">
        <v>26</v>
      </c>
      <c r="P76" s="9">
        <v>253.7807</v>
      </c>
      <c r="Q76" s="9">
        <f>SUM(P53:U53)</f>
        <v>248.149</v>
      </c>
      <c r="R76" s="9">
        <f t="shared" si="5"/>
        <v>-5.631699999999995</v>
      </c>
      <c r="T76" s="5" t="s">
        <v>3</v>
      </c>
      <c r="U76" s="9">
        <v>240.68299999999999</v>
      </c>
      <c r="V76" s="9">
        <v>246.524</v>
      </c>
      <c r="W76" s="9">
        <v>5.1829999999999927</v>
      </c>
    </row>
    <row r="77" spans="1:24">
      <c r="O77" s="27" t="s">
        <v>16</v>
      </c>
      <c r="P77" s="9">
        <v>260.34700000000004</v>
      </c>
      <c r="Q77" s="9">
        <f>SUM(P54:U54)</f>
        <v>257.85000000000002</v>
      </c>
      <c r="R77" s="9">
        <f t="shared" si="5"/>
        <v>-2.4970000000000141</v>
      </c>
      <c r="T77" s="5" t="s">
        <v>49</v>
      </c>
      <c r="U77" s="9">
        <v>239.09699999999998</v>
      </c>
      <c r="V77" s="9">
        <v>238.76599999999999</v>
      </c>
      <c r="W77" s="9">
        <v>6.1280000000000143</v>
      </c>
    </row>
    <row r="79" spans="1:24">
      <c r="T79" s="54"/>
      <c r="U79" s="9"/>
    </row>
    <row r="80" spans="1:24">
      <c r="O80" s="45" t="s">
        <v>103</v>
      </c>
      <c r="T80" s="54"/>
      <c r="U80" s="9"/>
    </row>
    <row r="81" spans="20:21">
      <c r="T81" s="54"/>
      <c r="U81" s="9"/>
    </row>
    <row r="82" spans="20:21">
      <c r="T82" s="14"/>
      <c r="U82" s="9"/>
    </row>
    <row r="83" spans="20:21">
      <c r="T83" s="54"/>
      <c r="U83" s="9"/>
    </row>
    <row r="84" spans="20:21">
      <c r="T84" s="54"/>
      <c r="U84" s="9"/>
    </row>
    <row r="85" spans="20:21">
      <c r="T85" s="54"/>
      <c r="U85" s="9"/>
    </row>
    <row r="86" spans="20:21">
      <c r="T86" s="54"/>
      <c r="U86" s="9"/>
    </row>
    <row r="87" spans="20:21">
      <c r="T87" s="8"/>
      <c r="U87" s="8"/>
    </row>
  </sheetData>
  <sortState ref="T70:W77">
    <sortCondition ref="W70:W77"/>
  </sortState>
  <mergeCells count="11">
    <mergeCell ref="C55:D55"/>
    <mergeCell ref="C57:D57"/>
    <mergeCell ref="C59:D59"/>
    <mergeCell ref="C61:D61"/>
    <mergeCell ref="A1:D1"/>
    <mergeCell ref="G28:M28"/>
    <mergeCell ref="Q1:S1"/>
    <mergeCell ref="G1:J1"/>
    <mergeCell ref="M1:O1"/>
    <mergeCell ref="S25:U25"/>
    <mergeCell ref="O25:Q25"/>
  </mergeCells>
  <phoneticPr fontId="1" type="noConversion"/>
  <pageMargins left="0.75" right="0.75" top="1" bottom="1" header="0.5" footer="0.5"/>
  <pageSetup paperSize="9" scale="38" orientation="landscape" verticalDpi="0" r:id="rId1"/>
  <headerFooter alignWithMargins="0"/>
  <ignoredErrors>
    <ignoredError sqref="Q70 Q73:Q77" formulaRange="1"/>
    <ignoredError sqref="Q7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Y42"/>
  <sheetViews>
    <sheetView zoomScale="115" zoomScaleNormal="115" workbookViewId="0">
      <selection activeCell="I11" sqref="I11"/>
    </sheetView>
  </sheetViews>
  <sheetFormatPr defaultRowHeight="12.75"/>
  <cols>
    <col min="1" max="1" width="9.140625" style="8"/>
    <col min="2" max="2" width="16.42578125" style="11" bestFit="1" customWidth="1"/>
    <col min="3" max="3" width="9.140625" style="6"/>
    <col min="4" max="5" width="9.140625" style="8"/>
    <col min="6" max="6" width="11.140625" style="8" customWidth="1"/>
    <col min="7" max="7" width="9.140625" style="8"/>
    <col min="8" max="9" width="9.140625" style="6"/>
    <col min="10" max="11" width="9.140625" style="8"/>
    <col min="12" max="12" width="16.42578125" style="8" bestFit="1" customWidth="1"/>
    <col min="13" max="13" width="14" style="6" bestFit="1" customWidth="1"/>
    <col min="14" max="14" width="9.140625" style="6"/>
    <col min="15" max="18" width="9.140625" style="8"/>
    <col min="19" max="19" width="16.85546875" style="8" bestFit="1" customWidth="1"/>
    <col min="20" max="16384" width="9.140625" style="8"/>
  </cols>
  <sheetData>
    <row r="1" spans="2:24">
      <c r="B1" s="25" t="s">
        <v>12</v>
      </c>
      <c r="L1" s="3" t="s">
        <v>12</v>
      </c>
      <c r="S1" s="3"/>
    </row>
    <row r="3" spans="2:24">
      <c r="C3" s="57" t="s">
        <v>7</v>
      </c>
      <c r="D3" s="57"/>
      <c r="E3" s="57"/>
      <c r="F3" s="23"/>
      <c r="G3" s="57" t="s">
        <v>6</v>
      </c>
      <c r="H3" s="57"/>
      <c r="L3" s="4" t="s">
        <v>0</v>
      </c>
      <c r="M3" s="4" t="s">
        <v>10</v>
      </c>
      <c r="N3" s="4" t="s">
        <v>11</v>
      </c>
      <c r="O3" s="4" t="s">
        <v>10</v>
      </c>
      <c r="P3" s="4" t="s">
        <v>11</v>
      </c>
      <c r="Q3" s="23" t="s">
        <v>9</v>
      </c>
      <c r="T3" s="4"/>
      <c r="U3" s="4"/>
      <c r="V3" s="4"/>
      <c r="W3" s="4"/>
      <c r="X3" s="23"/>
    </row>
    <row r="4" spans="2:24">
      <c r="C4" s="4">
        <v>41373</v>
      </c>
      <c r="D4" s="4">
        <v>41836</v>
      </c>
      <c r="E4" s="4">
        <v>41878</v>
      </c>
      <c r="F4" s="4"/>
      <c r="G4" s="4">
        <v>41773</v>
      </c>
      <c r="H4" s="4">
        <v>41822</v>
      </c>
      <c r="I4" s="4">
        <v>41864</v>
      </c>
      <c r="J4" s="4"/>
      <c r="M4" s="4" t="s">
        <v>13</v>
      </c>
      <c r="N4" s="4" t="s">
        <v>13</v>
      </c>
      <c r="O4" s="4" t="s">
        <v>8</v>
      </c>
      <c r="P4" s="4" t="s">
        <v>8</v>
      </c>
      <c r="Q4" s="4" t="s">
        <v>8</v>
      </c>
      <c r="S4" s="4"/>
      <c r="T4" s="4"/>
      <c r="U4" s="4"/>
      <c r="V4" s="4"/>
      <c r="W4" s="4"/>
      <c r="X4" s="4"/>
    </row>
    <row r="5" spans="2:24">
      <c r="B5" s="11" t="s">
        <v>66</v>
      </c>
      <c r="C5" s="4"/>
      <c r="D5" s="26">
        <v>24.733000000000001</v>
      </c>
      <c r="E5" s="4"/>
      <c r="F5" s="4"/>
      <c r="G5" s="4"/>
      <c r="H5" s="33">
        <v>65.400000000000006</v>
      </c>
      <c r="I5" s="9"/>
      <c r="J5" s="6"/>
      <c r="L5" s="12" t="s">
        <v>25</v>
      </c>
      <c r="M5" s="22">
        <v>23.8</v>
      </c>
      <c r="N5" s="6">
        <v>59.982999999999997</v>
      </c>
      <c r="O5" s="9">
        <f t="shared" ref="O5:O29" si="0">10/(M5/60)</f>
        <v>25.210084033613445</v>
      </c>
      <c r="P5" s="9">
        <f t="shared" ref="P5:P29" si="1">25/(N5/60)</f>
        <v>25.007085340846576</v>
      </c>
      <c r="Q5" s="9">
        <f t="shared" ref="Q5:Q29" si="2">AVERAGE(O5:P5)</f>
        <v>25.10858468723001</v>
      </c>
      <c r="T5" s="9"/>
      <c r="U5" s="9"/>
      <c r="V5" s="9"/>
      <c r="W5" s="9"/>
      <c r="X5" s="9"/>
    </row>
    <row r="6" spans="2:24">
      <c r="B6" s="12" t="s">
        <v>49</v>
      </c>
      <c r="C6" s="22"/>
      <c r="D6" s="9"/>
      <c r="E6" s="16">
        <v>24.783000000000001</v>
      </c>
      <c r="F6" s="23"/>
      <c r="G6" s="16">
        <v>64.45</v>
      </c>
      <c r="H6" s="32"/>
      <c r="I6" s="9">
        <v>66.066999999999993</v>
      </c>
      <c r="J6" s="6"/>
      <c r="L6" s="12" t="s">
        <v>51</v>
      </c>
      <c r="M6" s="9">
        <v>25.2</v>
      </c>
      <c r="N6" s="6">
        <v>63.283000000000001</v>
      </c>
      <c r="O6" s="9">
        <f t="shared" si="0"/>
        <v>23.80952380952381</v>
      </c>
      <c r="P6" s="9">
        <f t="shared" si="1"/>
        <v>23.703048212000063</v>
      </c>
      <c r="Q6" s="9">
        <f t="shared" si="2"/>
        <v>23.756286010761936</v>
      </c>
      <c r="T6" s="9"/>
      <c r="U6" s="9"/>
      <c r="V6" s="9"/>
      <c r="W6" s="9"/>
      <c r="X6" s="9"/>
    </row>
    <row r="7" spans="2:24">
      <c r="B7" s="12" t="s">
        <v>4</v>
      </c>
      <c r="C7" s="22">
        <v>26.117000000000001</v>
      </c>
      <c r="D7" s="9">
        <v>25.367000000000001</v>
      </c>
      <c r="E7" s="16">
        <v>24.95</v>
      </c>
      <c r="F7" s="6"/>
      <c r="G7" s="9">
        <v>65.900000000000006</v>
      </c>
      <c r="H7" s="32">
        <v>65.183000000000007</v>
      </c>
      <c r="I7" s="16">
        <v>64.33</v>
      </c>
      <c r="J7" s="6"/>
      <c r="L7" s="52" t="s">
        <v>49</v>
      </c>
      <c r="M7" s="9">
        <v>24.783000000000001</v>
      </c>
      <c r="N7" s="9">
        <v>64.45</v>
      </c>
      <c r="O7" s="9">
        <f t="shared" si="0"/>
        <v>24.210144050357098</v>
      </c>
      <c r="P7" s="9">
        <f t="shared" si="1"/>
        <v>23.273855702094647</v>
      </c>
      <c r="Q7" s="9">
        <f t="shared" si="2"/>
        <v>23.741999876225872</v>
      </c>
      <c r="T7" s="9"/>
      <c r="U7" s="9"/>
      <c r="V7" s="9"/>
      <c r="W7" s="9"/>
      <c r="X7" s="9"/>
    </row>
    <row r="8" spans="2:24">
      <c r="B8" s="12" t="s">
        <v>3</v>
      </c>
      <c r="C8" s="22"/>
      <c r="D8" s="16">
        <v>25.882999999999999</v>
      </c>
      <c r="E8" s="16">
        <v>26.132999999999999</v>
      </c>
      <c r="F8" s="6"/>
      <c r="G8" s="9">
        <v>66.900000000000006</v>
      </c>
      <c r="H8" s="33"/>
      <c r="I8" s="9"/>
      <c r="J8" s="6"/>
      <c r="L8" s="12" t="s">
        <v>4</v>
      </c>
      <c r="M8" s="9">
        <v>24.95</v>
      </c>
      <c r="N8" s="9">
        <v>64.33</v>
      </c>
      <c r="O8" s="9">
        <f t="shared" si="0"/>
        <v>24.048096192384769</v>
      </c>
      <c r="P8" s="9">
        <f t="shared" si="1"/>
        <v>23.3172703248873</v>
      </c>
      <c r="Q8" s="9">
        <f t="shared" si="2"/>
        <v>23.682683258636033</v>
      </c>
      <c r="T8" s="9"/>
      <c r="U8" s="9"/>
      <c r="V8" s="9"/>
      <c r="W8" s="9"/>
      <c r="X8" s="9"/>
    </row>
    <row r="9" spans="2:24">
      <c r="B9" s="12" t="s">
        <v>50</v>
      </c>
      <c r="C9" s="22"/>
      <c r="D9" s="16">
        <v>25.45</v>
      </c>
      <c r="E9" s="9">
        <v>26.05</v>
      </c>
      <c r="F9" s="6"/>
      <c r="G9" s="9">
        <v>65.983000000000004</v>
      </c>
      <c r="H9" s="33">
        <v>65.966700000000003</v>
      </c>
      <c r="J9" s="6"/>
      <c r="L9" s="11" t="s">
        <v>66</v>
      </c>
      <c r="M9" s="22">
        <v>24.733000000000001</v>
      </c>
      <c r="N9" s="28">
        <v>65.400000000000006</v>
      </c>
      <c r="O9" s="9">
        <f t="shared" si="0"/>
        <v>24.259087049690695</v>
      </c>
      <c r="P9" s="9">
        <f t="shared" si="1"/>
        <v>22.935779816513758</v>
      </c>
      <c r="Q9" s="9">
        <f t="shared" si="2"/>
        <v>23.597433433102225</v>
      </c>
      <c r="T9" s="9"/>
      <c r="U9" s="9"/>
      <c r="V9" s="9"/>
      <c r="W9" s="9"/>
      <c r="X9" s="9"/>
    </row>
    <row r="10" spans="2:24">
      <c r="B10" s="12" t="s">
        <v>36</v>
      </c>
      <c r="C10" s="22">
        <v>26.167000000000002</v>
      </c>
      <c r="D10" s="9">
        <v>25.733000000000001</v>
      </c>
      <c r="E10" s="16">
        <v>25.183</v>
      </c>
      <c r="F10" s="6"/>
      <c r="G10" s="9">
        <v>68.167000000000002</v>
      </c>
      <c r="H10" s="33"/>
      <c r="I10" s="23"/>
      <c r="J10" s="6"/>
      <c r="L10" s="27" t="s">
        <v>34</v>
      </c>
      <c r="M10" s="6">
        <v>24.966999999999999</v>
      </c>
      <c r="N10" s="6">
        <v>64.832999999999998</v>
      </c>
      <c r="O10" s="9">
        <f t="shared" si="0"/>
        <v>24.031721872872193</v>
      </c>
      <c r="P10" s="9">
        <f t="shared" si="1"/>
        <v>23.136365739669614</v>
      </c>
      <c r="Q10" s="9">
        <f t="shared" si="2"/>
        <v>23.584043806270905</v>
      </c>
      <c r="T10" s="9"/>
      <c r="U10" s="9"/>
      <c r="V10" s="9"/>
      <c r="W10" s="9"/>
      <c r="X10" s="9"/>
    </row>
    <row r="11" spans="2:24">
      <c r="B11" s="12" t="s">
        <v>51</v>
      </c>
      <c r="C11" s="22">
        <v>25.95</v>
      </c>
      <c r="D11" s="9">
        <v>25.75</v>
      </c>
      <c r="E11" s="16">
        <v>25.2</v>
      </c>
      <c r="F11" s="6"/>
      <c r="G11" s="9">
        <v>65.400000000000006</v>
      </c>
      <c r="H11" s="32">
        <v>66.966999999999999</v>
      </c>
      <c r="I11" s="47">
        <v>63.283000000000001</v>
      </c>
      <c r="J11" s="6"/>
      <c r="L11" s="27" t="s">
        <v>48</v>
      </c>
      <c r="M11" s="22">
        <v>25.466999999999999</v>
      </c>
      <c r="N11" s="9">
        <v>65.183000000000007</v>
      </c>
      <c r="O11" s="9">
        <f t="shared" si="0"/>
        <v>23.559901048415597</v>
      </c>
      <c r="P11" s="9">
        <f t="shared" si="1"/>
        <v>23.01213506589141</v>
      </c>
      <c r="Q11" s="9">
        <f t="shared" si="2"/>
        <v>23.286018057153505</v>
      </c>
      <c r="T11" s="9"/>
      <c r="U11" s="9"/>
      <c r="V11" s="9"/>
      <c r="W11" s="9"/>
      <c r="X11" s="9"/>
    </row>
    <row r="12" spans="2:24">
      <c r="B12" s="12" t="s">
        <v>25</v>
      </c>
      <c r="C12" s="26">
        <v>23.8</v>
      </c>
      <c r="D12" s="9"/>
      <c r="E12" s="9"/>
      <c r="F12" s="23"/>
      <c r="G12" s="9"/>
      <c r="H12" s="32">
        <v>61.133000000000003</v>
      </c>
      <c r="I12" s="47">
        <v>59.982999999999997</v>
      </c>
      <c r="J12" s="6"/>
      <c r="L12" s="12" t="s">
        <v>50</v>
      </c>
      <c r="M12" s="9">
        <v>25.45</v>
      </c>
      <c r="N12" s="28">
        <v>65.966700000000003</v>
      </c>
      <c r="O12" s="9">
        <f t="shared" si="0"/>
        <v>23.575638506876231</v>
      </c>
      <c r="P12" s="9">
        <f t="shared" si="1"/>
        <v>22.738745457935593</v>
      </c>
      <c r="Q12" s="9">
        <f t="shared" si="2"/>
        <v>23.157191982405912</v>
      </c>
      <c r="T12" s="9"/>
      <c r="U12" s="9"/>
      <c r="V12" s="9"/>
      <c r="W12" s="9"/>
      <c r="X12" s="9"/>
    </row>
    <row r="13" spans="2:24">
      <c r="B13" s="27" t="s">
        <v>48</v>
      </c>
      <c r="C13" s="26">
        <v>25.466999999999999</v>
      </c>
      <c r="D13" s="9"/>
      <c r="E13" s="16"/>
      <c r="F13" s="6"/>
      <c r="G13" s="9">
        <v>65.183000000000007</v>
      </c>
      <c r="H13" s="33"/>
      <c r="J13" s="6"/>
      <c r="L13" s="27" t="s">
        <v>93</v>
      </c>
      <c r="M13" s="6">
        <v>25.817</v>
      </c>
      <c r="N13" s="6">
        <v>65.2</v>
      </c>
      <c r="O13" s="9">
        <f t="shared" si="0"/>
        <v>23.240500445442922</v>
      </c>
      <c r="P13" s="9">
        <f t="shared" si="1"/>
        <v>23.006134969325153</v>
      </c>
      <c r="Q13" s="9">
        <f t="shared" si="2"/>
        <v>23.123317707384039</v>
      </c>
      <c r="T13" s="9"/>
      <c r="U13" s="9"/>
      <c r="V13" s="9"/>
      <c r="W13" s="9"/>
      <c r="X13" s="9"/>
    </row>
    <row r="14" spans="2:24">
      <c r="B14" s="27" t="s">
        <v>53</v>
      </c>
      <c r="C14" s="26">
        <v>29.516999999999999</v>
      </c>
      <c r="D14" s="6"/>
      <c r="E14" s="6"/>
      <c r="F14" s="35"/>
      <c r="G14" s="9">
        <v>76.033000000000001</v>
      </c>
      <c r="H14" s="33"/>
      <c r="I14" s="23"/>
      <c r="J14" s="6"/>
      <c r="L14" s="12" t="s">
        <v>36</v>
      </c>
      <c r="M14" s="9">
        <v>25.183</v>
      </c>
      <c r="N14" s="9">
        <v>68.167000000000002</v>
      </c>
      <c r="O14" s="9">
        <f t="shared" si="0"/>
        <v>23.82559663264901</v>
      </c>
      <c r="P14" s="9">
        <f t="shared" si="1"/>
        <v>22.004782372702334</v>
      </c>
      <c r="Q14" s="9">
        <f t="shared" si="2"/>
        <v>22.915189502675673</v>
      </c>
      <c r="T14" s="9"/>
      <c r="U14" s="9"/>
      <c r="V14" s="9"/>
      <c r="W14" s="9"/>
      <c r="X14" s="9"/>
    </row>
    <row r="15" spans="2:24">
      <c r="B15" s="27" t="s">
        <v>34</v>
      </c>
      <c r="C15" s="22">
        <v>26.283000000000001</v>
      </c>
      <c r="D15" s="6">
        <v>26.966999999999999</v>
      </c>
      <c r="E15" s="36">
        <v>24.966999999999999</v>
      </c>
      <c r="F15" s="6"/>
      <c r="G15" s="9">
        <v>66.483000000000004</v>
      </c>
      <c r="H15" s="33"/>
      <c r="I15" s="23">
        <v>64.832999999999998</v>
      </c>
      <c r="J15" s="6"/>
      <c r="L15" s="12" t="s">
        <v>3</v>
      </c>
      <c r="M15" s="9">
        <v>25.882999999999999</v>
      </c>
      <c r="N15" s="9">
        <v>66.900000000000006</v>
      </c>
      <c r="O15" s="9">
        <f t="shared" si="0"/>
        <v>23.18123865085191</v>
      </c>
      <c r="P15" s="9">
        <f t="shared" si="1"/>
        <v>22.421524663677129</v>
      </c>
      <c r="Q15" s="9">
        <f t="shared" si="2"/>
        <v>22.801381657264521</v>
      </c>
      <c r="T15" s="9"/>
      <c r="U15" s="9"/>
      <c r="V15" s="9"/>
      <c r="W15" s="9"/>
      <c r="X15" s="9"/>
    </row>
    <row r="16" spans="2:24">
      <c r="B16" s="27" t="s">
        <v>67</v>
      </c>
      <c r="C16" s="26">
        <v>26.417000000000002</v>
      </c>
      <c r="D16" s="6"/>
      <c r="E16" s="36"/>
      <c r="F16" s="6"/>
      <c r="G16" s="9">
        <v>67.483000000000004</v>
      </c>
      <c r="H16" s="32"/>
      <c r="I16" s="23"/>
      <c r="J16" s="6"/>
      <c r="L16" s="27" t="s">
        <v>74</v>
      </c>
      <c r="M16" s="6">
        <v>26.1</v>
      </c>
      <c r="N16" s="6">
        <v>67.2</v>
      </c>
      <c r="O16" s="9">
        <f t="shared" si="0"/>
        <v>22.988505747126435</v>
      </c>
      <c r="P16" s="9">
        <f t="shared" si="1"/>
        <v>22.321428571428569</v>
      </c>
      <c r="Q16" s="9">
        <f t="shared" si="2"/>
        <v>22.654967159277504</v>
      </c>
      <c r="T16" s="9"/>
      <c r="U16" s="9"/>
      <c r="V16" s="9"/>
      <c r="W16" s="9"/>
      <c r="X16" s="9"/>
    </row>
    <row r="17" spans="2:25">
      <c r="B17" s="27" t="s">
        <v>17</v>
      </c>
      <c r="C17" s="26">
        <v>27.417000000000002</v>
      </c>
      <c r="D17" s="6"/>
      <c r="E17" s="36"/>
      <c r="F17" s="6"/>
      <c r="G17" s="16">
        <v>69.900000000000006</v>
      </c>
      <c r="H17" s="33"/>
      <c r="I17" s="6">
        <v>70.983000000000004</v>
      </c>
      <c r="J17" s="6"/>
      <c r="L17" s="27" t="s">
        <v>67</v>
      </c>
      <c r="M17" s="22">
        <v>26.417000000000002</v>
      </c>
      <c r="N17" s="9">
        <v>67.483000000000004</v>
      </c>
      <c r="O17" s="9">
        <f t="shared" si="0"/>
        <v>22.712647159026382</v>
      </c>
      <c r="P17" s="9">
        <f t="shared" si="1"/>
        <v>22.227820339937463</v>
      </c>
      <c r="Q17" s="9">
        <f t="shared" si="2"/>
        <v>22.47023374948192</v>
      </c>
      <c r="U17" s="9"/>
      <c r="V17" s="9"/>
      <c r="W17" s="9"/>
      <c r="X17" s="9"/>
      <c r="Y17" s="9"/>
    </row>
    <row r="18" spans="2:25">
      <c r="B18" s="27" t="s">
        <v>72</v>
      </c>
      <c r="C18" s="26">
        <v>31.466999999999999</v>
      </c>
      <c r="D18" s="6"/>
      <c r="E18" s="36"/>
      <c r="F18" s="6"/>
      <c r="G18" s="9">
        <v>73.349999999999994</v>
      </c>
      <c r="H18" s="33">
        <v>78.283000000000001</v>
      </c>
      <c r="I18" s="23"/>
      <c r="J18" s="6"/>
      <c r="L18" s="27" t="s">
        <v>26</v>
      </c>
      <c r="M18" s="6">
        <v>26.533000000000001</v>
      </c>
      <c r="N18" s="22">
        <v>69.266999999999996</v>
      </c>
      <c r="O18" s="9">
        <f t="shared" si="0"/>
        <v>22.61334941393736</v>
      </c>
      <c r="P18" s="9">
        <f t="shared" si="1"/>
        <v>21.655333708692453</v>
      </c>
      <c r="Q18" s="9">
        <f t="shared" si="2"/>
        <v>22.134341561314905</v>
      </c>
      <c r="U18" s="9"/>
      <c r="V18" s="9"/>
      <c r="W18" s="9"/>
      <c r="X18" s="9"/>
      <c r="Y18" s="9"/>
    </row>
    <row r="19" spans="2:25">
      <c r="B19" s="27" t="s">
        <v>29</v>
      </c>
      <c r="C19" s="26">
        <v>28.516999999999999</v>
      </c>
      <c r="D19" s="6"/>
      <c r="E19" s="36"/>
      <c r="F19" s="6"/>
      <c r="G19" s="9">
        <v>77.966999999999999</v>
      </c>
      <c r="H19" s="33"/>
      <c r="I19" s="23"/>
      <c r="J19" s="6"/>
      <c r="L19" s="27" t="s">
        <v>82</v>
      </c>
      <c r="M19" s="22">
        <v>26.7</v>
      </c>
      <c r="N19" s="6">
        <v>70.216999999999999</v>
      </c>
      <c r="O19" s="9">
        <f t="shared" si="0"/>
        <v>22.471910112359549</v>
      </c>
      <c r="P19" s="9">
        <f t="shared" si="1"/>
        <v>21.362348149308573</v>
      </c>
      <c r="Q19" s="9">
        <f t="shared" si="2"/>
        <v>21.917129130834063</v>
      </c>
      <c r="U19" s="9"/>
      <c r="V19" s="9"/>
      <c r="W19" s="9"/>
      <c r="X19" s="9"/>
      <c r="Y19" s="9"/>
    </row>
    <row r="20" spans="2:25">
      <c r="B20" s="27" t="s">
        <v>43</v>
      </c>
      <c r="C20" s="26">
        <v>26.516999999999999</v>
      </c>
      <c r="D20" s="6"/>
      <c r="E20" s="36"/>
      <c r="F20" s="6"/>
      <c r="G20" s="9">
        <v>70.75</v>
      </c>
      <c r="H20" s="33"/>
      <c r="I20" s="24"/>
      <c r="J20" s="6"/>
      <c r="L20" s="27" t="s">
        <v>43</v>
      </c>
      <c r="M20" s="22">
        <v>26.516999999999999</v>
      </c>
      <c r="N20" s="9">
        <v>70.75</v>
      </c>
      <c r="O20" s="9">
        <f t="shared" si="0"/>
        <v>22.626994003846587</v>
      </c>
      <c r="P20" s="9">
        <f t="shared" si="1"/>
        <v>21.201413427561835</v>
      </c>
      <c r="Q20" s="9">
        <f t="shared" si="2"/>
        <v>21.914203715704211</v>
      </c>
      <c r="U20" s="9"/>
      <c r="V20" s="9"/>
      <c r="W20" s="9"/>
      <c r="X20" s="9"/>
      <c r="Y20" s="9"/>
    </row>
    <row r="21" spans="2:25">
      <c r="B21" s="27" t="s">
        <v>71</v>
      </c>
      <c r="C21" s="26">
        <v>30</v>
      </c>
      <c r="D21" s="6"/>
      <c r="E21" s="36"/>
      <c r="F21" s="6"/>
      <c r="G21" s="9">
        <v>77.900000000000006</v>
      </c>
      <c r="H21" s="33"/>
      <c r="I21" s="36"/>
      <c r="J21" s="6"/>
      <c r="L21" s="27" t="s">
        <v>17</v>
      </c>
      <c r="M21" s="22">
        <v>27.417000000000002</v>
      </c>
      <c r="N21" s="6">
        <v>69.900000000000006</v>
      </c>
      <c r="O21" s="9">
        <f t="shared" si="0"/>
        <v>21.884232410548201</v>
      </c>
      <c r="P21" s="9">
        <f t="shared" si="1"/>
        <v>21.459227467811157</v>
      </c>
      <c r="Q21" s="9">
        <f t="shared" si="2"/>
        <v>21.671729939179677</v>
      </c>
      <c r="U21" s="9"/>
      <c r="V21" s="9"/>
      <c r="W21" s="9"/>
      <c r="X21" s="9"/>
      <c r="Y21" s="9"/>
    </row>
    <row r="22" spans="2:25">
      <c r="B22" s="27" t="s">
        <v>74</v>
      </c>
      <c r="C22" s="22"/>
      <c r="D22" s="6">
        <v>26.95</v>
      </c>
      <c r="E22" s="37">
        <v>26.1</v>
      </c>
      <c r="F22" s="6"/>
      <c r="G22" s="9"/>
      <c r="H22" s="32">
        <v>71.082999999999998</v>
      </c>
      <c r="I22" s="37">
        <v>67.2</v>
      </c>
      <c r="J22" s="6"/>
      <c r="L22" s="27" t="s">
        <v>108</v>
      </c>
      <c r="M22" s="6">
        <v>26.617000000000001</v>
      </c>
      <c r="N22" s="6">
        <v>72.433000000000007</v>
      </c>
      <c r="O22" s="9">
        <f t="shared" si="0"/>
        <v>22.541984446030732</v>
      </c>
      <c r="P22" s="9">
        <f t="shared" si="1"/>
        <v>20.708792953488047</v>
      </c>
      <c r="Q22" s="9">
        <f t="shared" si="2"/>
        <v>21.625388699759391</v>
      </c>
      <c r="U22" s="9"/>
      <c r="V22" s="9"/>
      <c r="W22" s="9"/>
      <c r="X22" s="9"/>
      <c r="Y22" s="9"/>
    </row>
    <row r="23" spans="2:25">
      <c r="B23" s="27" t="s">
        <v>93</v>
      </c>
      <c r="C23" s="22"/>
      <c r="D23" s="37">
        <v>25.817</v>
      </c>
      <c r="E23" s="37"/>
      <c r="F23" s="6"/>
      <c r="G23" s="9"/>
      <c r="H23" s="33"/>
      <c r="I23" s="37">
        <v>65.2</v>
      </c>
      <c r="J23" s="6"/>
      <c r="L23" s="27" t="s">
        <v>81</v>
      </c>
      <c r="M23" s="6">
        <v>27.9</v>
      </c>
      <c r="N23" s="22">
        <v>78.900000000000006</v>
      </c>
      <c r="O23" s="9">
        <f t="shared" si="0"/>
        <v>21.505376344086024</v>
      </c>
      <c r="P23" s="9">
        <f t="shared" si="1"/>
        <v>19.01140684410646</v>
      </c>
      <c r="Q23" s="9">
        <f t="shared" si="2"/>
        <v>20.258391594096242</v>
      </c>
      <c r="U23" s="9"/>
      <c r="V23" s="9"/>
      <c r="W23" s="9"/>
      <c r="X23" s="9"/>
      <c r="Y23" s="9"/>
    </row>
    <row r="24" spans="2:25">
      <c r="B24" s="27" t="s">
        <v>82</v>
      </c>
      <c r="C24" s="26">
        <v>26.7</v>
      </c>
      <c r="D24" s="6">
        <v>26.933</v>
      </c>
      <c r="E24" s="6">
        <v>26.933</v>
      </c>
      <c r="F24" s="6"/>
      <c r="G24" s="9"/>
      <c r="H24" s="33"/>
      <c r="I24" s="47">
        <v>70.216999999999999</v>
      </c>
      <c r="J24" s="6"/>
      <c r="L24" s="27" t="s">
        <v>29</v>
      </c>
      <c r="M24" s="22">
        <v>28.516999999999999</v>
      </c>
      <c r="N24" s="9">
        <v>77.966999999999999</v>
      </c>
      <c r="O24" s="9">
        <f t="shared" si="0"/>
        <v>21.04008135498124</v>
      </c>
      <c r="P24" s="9">
        <f t="shared" si="1"/>
        <v>19.238908769094618</v>
      </c>
      <c r="Q24" s="9">
        <f t="shared" si="2"/>
        <v>20.13949506203793</v>
      </c>
      <c r="U24" s="9"/>
      <c r="V24" s="9"/>
      <c r="W24" s="9"/>
      <c r="X24" s="9"/>
      <c r="Y24" s="9"/>
    </row>
    <row r="25" spans="2:25">
      <c r="B25" s="27" t="s">
        <v>108</v>
      </c>
      <c r="C25" s="6">
        <v>27.2</v>
      </c>
      <c r="D25" s="47">
        <v>26.617000000000001</v>
      </c>
      <c r="E25" s="6"/>
      <c r="F25" s="6"/>
      <c r="G25" s="21"/>
      <c r="H25" s="33"/>
      <c r="I25" s="36">
        <v>72.433000000000007</v>
      </c>
      <c r="J25" s="6"/>
      <c r="L25" s="27" t="s">
        <v>53</v>
      </c>
      <c r="M25" s="22">
        <v>29.516999999999999</v>
      </c>
      <c r="N25" s="9">
        <v>76.033000000000001</v>
      </c>
      <c r="O25" s="9">
        <f t="shared" si="0"/>
        <v>20.327269031405631</v>
      </c>
      <c r="P25" s="9">
        <f t="shared" si="1"/>
        <v>19.72827588020991</v>
      </c>
      <c r="Q25" s="9">
        <f t="shared" si="2"/>
        <v>20.027772455807771</v>
      </c>
      <c r="U25" s="9"/>
      <c r="V25" s="9"/>
      <c r="W25" s="9"/>
      <c r="X25" s="9"/>
      <c r="Y25" s="9"/>
    </row>
    <row r="26" spans="2:25">
      <c r="B26" s="27" t="s">
        <v>109</v>
      </c>
      <c r="D26" s="47">
        <v>30.35</v>
      </c>
      <c r="E26" s="6"/>
      <c r="F26" s="6"/>
      <c r="G26" s="21"/>
      <c r="H26" s="33"/>
      <c r="I26" s="47">
        <v>76.882999999999996</v>
      </c>
      <c r="J26" s="6"/>
      <c r="L26" s="27" t="s">
        <v>109</v>
      </c>
      <c r="M26" s="6">
        <v>30.35</v>
      </c>
      <c r="N26" s="6">
        <v>76.882999999999996</v>
      </c>
      <c r="O26" s="9">
        <f t="shared" si="0"/>
        <v>19.769357495881383</v>
      </c>
      <c r="P26" s="9">
        <f t="shared" si="1"/>
        <v>19.510164795858643</v>
      </c>
      <c r="Q26" s="9">
        <f t="shared" si="2"/>
        <v>19.639761145870011</v>
      </c>
      <c r="U26" s="9"/>
      <c r="V26" s="9"/>
      <c r="W26" s="9"/>
      <c r="X26" s="9"/>
      <c r="Y26" s="9"/>
    </row>
    <row r="27" spans="2:25">
      <c r="B27" s="27" t="s">
        <v>23</v>
      </c>
      <c r="D27" s="47">
        <v>32.317</v>
      </c>
      <c r="E27" s="6">
        <v>32.33</v>
      </c>
      <c r="F27" s="6"/>
      <c r="G27" s="21"/>
      <c r="H27" s="33"/>
      <c r="I27" s="47">
        <v>88.25</v>
      </c>
      <c r="J27" s="6"/>
      <c r="L27" s="27" t="s">
        <v>71</v>
      </c>
      <c r="M27" s="22">
        <v>30</v>
      </c>
      <c r="N27" s="9">
        <v>77.900000000000006</v>
      </c>
      <c r="O27" s="9">
        <f t="shared" si="0"/>
        <v>20</v>
      </c>
      <c r="P27" s="9">
        <f t="shared" si="1"/>
        <v>19.255455712451862</v>
      </c>
      <c r="Q27" s="9">
        <f t="shared" si="2"/>
        <v>19.627727856225931</v>
      </c>
      <c r="U27" s="9"/>
      <c r="V27" s="9"/>
      <c r="W27" s="9"/>
      <c r="X27" s="9"/>
      <c r="Y27" s="9"/>
    </row>
    <row r="28" spans="2:25">
      <c r="B28" s="27" t="s">
        <v>26</v>
      </c>
      <c r="D28" s="49"/>
      <c r="E28" s="49">
        <v>26.533000000000001</v>
      </c>
      <c r="F28" s="6"/>
      <c r="G28" s="53">
        <v>69.266999999999996</v>
      </c>
      <c r="H28" s="33"/>
      <c r="I28" s="49"/>
      <c r="J28" s="6"/>
      <c r="L28" s="27" t="s">
        <v>72</v>
      </c>
      <c r="M28" s="22">
        <v>31.466999999999999</v>
      </c>
      <c r="N28" s="28">
        <v>78.283000000000001</v>
      </c>
      <c r="O28" s="9">
        <f t="shared" si="0"/>
        <v>19.067594622938316</v>
      </c>
      <c r="P28" s="9">
        <f t="shared" si="1"/>
        <v>19.161248291455358</v>
      </c>
      <c r="Q28" s="9">
        <f t="shared" si="2"/>
        <v>19.114421457196837</v>
      </c>
      <c r="U28" s="9"/>
      <c r="V28" s="9"/>
      <c r="W28" s="9"/>
      <c r="X28" s="9"/>
      <c r="Y28" s="9"/>
    </row>
    <row r="29" spans="2:25">
      <c r="B29" s="27" t="s">
        <v>81</v>
      </c>
      <c r="D29" s="6">
        <v>27.9</v>
      </c>
      <c r="E29" s="49"/>
      <c r="F29" s="6"/>
      <c r="G29" s="53">
        <v>78.900000000000006</v>
      </c>
      <c r="H29" s="33"/>
      <c r="I29" s="49"/>
      <c r="J29" s="6"/>
      <c r="L29" s="27" t="s">
        <v>23</v>
      </c>
      <c r="M29" s="6">
        <v>32.317</v>
      </c>
      <c r="N29" s="6">
        <v>88.25</v>
      </c>
      <c r="O29" s="9">
        <f t="shared" si="0"/>
        <v>18.566079772256089</v>
      </c>
      <c r="P29" s="9">
        <f t="shared" si="1"/>
        <v>16.997167138810198</v>
      </c>
      <c r="Q29" s="9">
        <f t="shared" si="2"/>
        <v>17.781623455533143</v>
      </c>
      <c r="U29" s="9"/>
      <c r="V29" s="9"/>
      <c r="W29" s="9"/>
      <c r="X29" s="9"/>
      <c r="Y29" s="9"/>
    </row>
    <row r="30" spans="2:25">
      <c r="B30" s="27"/>
      <c r="D30" s="6"/>
      <c r="E30" s="6"/>
      <c r="F30" s="6"/>
      <c r="G30" s="21"/>
      <c r="H30" s="33"/>
      <c r="I30" s="47"/>
      <c r="J30" s="6"/>
      <c r="U30" s="9"/>
      <c r="V30" s="9"/>
      <c r="W30" s="9"/>
      <c r="X30" s="9"/>
      <c r="Y30" s="9"/>
    </row>
    <row r="31" spans="2:25">
      <c r="B31" s="25" t="s">
        <v>15</v>
      </c>
      <c r="D31" s="6"/>
      <c r="E31" s="6"/>
      <c r="F31" s="6"/>
      <c r="G31" s="6"/>
      <c r="H31" s="33"/>
      <c r="I31" s="36"/>
      <c r="J31" s="6"/>
      <c r="U31" s="9"/>
      <c r="V31" s="9"/>
      <c r="W31" s="9"/>
      <c r="X31" s="9"/>
      <c r="Y31" s="9"/>
    </row>
    <row r="32" spans="2:25">
      <c r="D32" s="6"/>
      <c r="E32" s="6"/>
      <c r="F32" s="6"/>
      <c r="G32" s="6"/>
      <c r="H32" s="33"/>
      <c r="I32" s="36"/>
      <c r="J32" s="6"/>
      <c r="U32" s="9"/>
      <c r="V32" s="9"/>
      <c r="W32" s="9"/>
      <c r="X32" s="9"/>
      <c r="Y32" s="9"/>
    </row>
    <row r="33" spans="2:25">
      <c r="B33" s="29" t="s">
        <v>35</v>
      </c>
      <c r="D33" s="6"/>
      <c r="E33" s="6"/>
      <c r="F33" s="6"/>
      <c r="G33" s="6"/>
      <c r="H33" s="33"/>
      <c r="I33" s="36"/>
      <c r="J33" s="6"/>
      <c r="U33" s="9"/>
      <c r="V33" s="9"/>
      <c r="W33" s="9"/>
      <c r="X33" s="9"/>
      <c r="Y33" s="9"/>
    </row>
    <row r="34" spans="2:25">
      <c r="D34" s="6"/>
      <c r="E34" s="6"/>
      <c r="F34" s="6"/>
      <c r="G34" s="6"/>
      <c r="H34" s="33"/>
      <c r="I34" s="36"/>
      <c r="J34" s="6"/>
      <c r="U34" s="9"/>
      <c r="V34" s="9"/>
      <c r="W34" s="9"/>
      <c r="X34" s="9"/>
      <c r="Y34" s="9"/>
    </row>
    <row r="35" spans="2:25">
      <c r="D35" s="6"/>
      <c r="E35" s="6"/>
      <c r="F35" s="6"/>
      <c r="G35" s="6"/>
      <c r="H35" s="33"/>
      <c r="I35" s="36"/>
      <c r="J35" s="6"/>
      <c r="U35" s="9"/>
      <c r="V35" s="9"/>
      <c r="W35" s="9"/>
      <c r="X35" s="9"/>
      <c r="Y35" s="9"/>
    </row>
    <row r="36" spans="2:25">
      <c r="D36" s="6"/>
      <c r="E36" s="6"/>
      <c r="F36" s="6"/>
      <c r="G36" s="6"/>
      <c r="H36" s="33"/>
      <c r="J36" s="6"/>
      <c r="U36" s="9"/>
      <c r="V36" s="9"/>
      <c r="W36" s="9"/>
      <c r="X36" s="9"/>
      <c r="Y36" s="9"/>
    </row>
    <row r="37" spans="2:25">
      <c r="E37" s="6"/>
      <c r="F37" s="6"/>
      <c r="G37" s="6"/>
      <c r="H37" s="24"/>
      <c r="J37" s="6"/>
      <c r="U37" s="9"/>
      <c r="V37" s="9"/>
      <c r="W37" s="9"/>
      <c r="X37" s="9"/>
      <c r="Y37" s="9"/>
    </row>
    <row r="38" spans="2:25">
      <c r="E38" s="6"/>
      <c r="F38" s="6"/>
      <c r="G38" s="6"/>
      <c r="J38" s="6"/>
      <c r="U38" s="9"/>
      <c r="V38" s="9"/>
      <c r="W38" s="9"/>
      <c r="X38" s="9"/>
      <c r="Y38" s="9"/>
    </row>
    <row r="39" spans="2:25">
      <c r="E39" s="6"/>
      <c r="F39" s="6"/>
      <c r="G39" s="6"/>
      <c r="J39" s="6"/>
      <c r="U39" s="9"/>
      <c r="V39" s="9"/>
      <c r="W39" s="9"/>
      <c r="X39" s="9"/>
      <c r="Y39" s="9"/>
    </row>
    <row r="40" spans="2:25">
      <c r="T40" s="9"/>
      <c r="U40" s="9"/>
      <c r="V40" s="9"/>
      <c r="W40" s="9"/>
      <c r="X40" s="9"/>
    </row>
    <row r="41" spans="2:25">
      <c r="T41" s="9"/>
      <c r="U41" s="9"/>
      <c r="V41" s="9"/>
      <c r="W41" s="9"/>
      <c r="X41" s="9"/>
    </row>
    <row r="42" spans="2:25">
      <c r="T42" s="9"/>
      <c r="U42" s="9"/>
      <c r="V42" s="9"/>
      <c r="W42" s="9"/>
      <c r="X42" s="9"/>
    </row>
  </sheetData>
  <sortState ref="L4:Q29">
    <sortCondition descending="1" ref="Q4:Q29"/>
  </sortState>
  <mergeCells count="2">
    <mergeCell ref="C3:E3"/>
    <mergeCell ref="G3:H3"/>
  </mergeCells>
  <phoneticPr fontId="1" type="noConversion"/>
  <pageMargins left="0.75" right="0.75" top="1" bottom="1" header="0.5" footer="0.5"/>
  <pageSetup paperSize="9" orientation="portrait" verticalDpi="0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X53"/>
  <sheetViews>
    <sheetView topLeftCell="A16" zoomScale="115" zoomScaleNormal="115" workbookViewId="0">
      <selection activeCell="F50" sqref="F50:K50"/>
    </sheetView>
  </sheetViews>
  <sheetFormatPr defaultRowHeight="12.75"/>
  <cols>
    <col min="1" max="1" width="9.140625" style="8"/>
    <col min="2" max="2" width="9.140625" style="6"/>
    <col min="3" max="4" width="9.140625" style="8"/>
    <col min="5" max="5" width="16.42578125" style="8" bestFit="1" customWidth="1"/>
    <col min="6" max="6" width="14" style="6" bestFit="1" customWidth="1"/>
    <col min="7" max="8" width="9.140625" style="6"/>
    <col min="9" max="9" width="13.140625" style="6" bestFit="1" customWidth="1"/>
    <col min="10" max="12" width="13.140625" style="6" customWidth="1"/>
    <col min="13" max="13" width="9.140625" style="8"/>
    <col min="14" max="14" width="13.140625" style="8" bestFit="1" customWidth="1"/>
    <col min="15" max="15" width="10.85546875" style="8" bestFit="1" customWidth="1"/>
    <col min="16" max="18" width="9.140625" style="8"/>
    <col min="19" max="19" width="16.85546875" style="8" bestFit="1" customWidth="1"/>
    <col min="20" max="16384" width="9.140625" style="8"/>
  </cols>
  <sheetData>
    <row r="1" spans="2:24">
      <c r="T1" s="9"/>
      <c r="U1" s="9"/>
      <c r="V1" s="9"/>
      <c r="W1" s="9"/>
      <c r="X1" s="9"/>
    </row>
    <row r="2" spans="2:24">
      <c r="T2" s="9"/>
      <c r="U2" s="9"/>
      <c r="V2" s="9"/>
      <c r="W2" s="9"/>
      <c r="X2" s="9"/>
    </row>
    <row r="4" spans="2:24">
      <c r="B4" s="34" t="s">
        <v>62</v>
      </c>
      <c r="E4" s="3" t="s">
        <v>55</v>
      </c>
    </row>
    <row r="6" spans="2:24">
      <c r="E6" s="4" t="s">
        <v>0</v>
      </c>
      <c r="F6" s="4" t="s">
        <v>56</v>
      </c>
      <c r="G6" s="4" t="s">
        <v>57</v>
      </c>
      <c r="H6" s="4" t="s">
        <v>58</v>
      </c>
      <c r="I6" s="4" t="s">
        <v>59</v>
      </c>
      <c r="J6" s="4" t="s">
        <v>60</v>
      </c>
      <c r="K6" s="4" t="s">
        <v>61</v>
      </c>
      <c r="L6" s="4" t="s">
        <v>97</v>
      </c>
    </row>
    <row r="7" spans="2:24">
      <c r="E7" s="4"/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/>
    </row>
    <row r="8" spans="2:24">
      <c r="E8" s="13" t="s">
        <v>22</v>
      </c>
      <c r="F8" s="9">
        <v>25.2</v>
      </c>
      <c r="G8" s="9">
        <v>63.283000000000001</v>
      </c>
      <c r="H8" s="28">
        <v>57</v>
      </c>
      <c r="I8" s="28">
        <v>31.033000000000001</v>
      </c>
      <c r="J8" s="28">
        <v>35.58</v>
      </c>
      <c r="K8" s="28">
        <v>25.733000000000001</v>
      </c>
      <c r="L8" s="28">
        <v>25.667000000000002</v>
      </c>
    </row>
    <row r="9" spans="2:24">
      <c r="E9" s="12" t="s">
        <v>4</v>
      </c>
      <c r="F9" s="9">
        <v>24.95</v>
      </c>
      <c r="G9" s="28">
        <v>64.33</v>
      </c>
      <c r="H9" s="9">
        <v>58.75</v>
      </c>
      <c r="I9" s="9">
        <v>29.65</v>
      </c>
      <c r="J9" s="9">
        <v>35.633000000000003</v>
      </c>
      <c r="K9" s="9">
        <v>26.567</v>
      </c>
      <c r="L9" s="9">
        <v>27.85</v>
      </c>
    </row>
    <row r="10" spans="2:24">
      <c r="E10" s="12" t="s">
        <v>34</v>
      </c>
      <c r="F10" s="22">
        <v>24.966999999999999</v>
      </c>
      <c r="G10" s="9">
        <v>64.832999999999998</v>
      </c>
      <c r="H10" s="22">
        <v>58.083300000000001</v>
      </c>
      <c r="I10" s="22">
        <v>29.117000000000001</v>
      </c>
      <c r="J10" s="22">
        <v>35.200000000000003</v>
      </c>
      <c r="K10" s="22">
        <v>25.533000000000001</v>
      </c>
      <c r="L10" s="22">
        <v>25.733000000000001</v>
      </c>
    </row>
    <row r="11" spans="2:24">
      <c r="E11" s="13" t="s">
        <v>25</v>
      </c>
      <c r="F11" s="22">
        <v>23.8</v>
      </c>
      <c r="G11" s="28">
        <v>59.982999999999997</v>
      </c>
      <c r="H11" s="22">
        <v>54.466999999999999</v>
      </c>
      <c r="I11" s="22">
        <v>28.4</v>
      </c>
      <c r="J11" s="22">
        <v>33.127000000000002</v>
      </c>
      <c r="K11" s="22">
        <v>25.033000000000001</v>
      </c>
      <c r="L11" s="22">
        <v>25.082999999999998</v>
      </c>
    </row>
    <row r="12" spans="2:24">
      <c r="E12" s="13" t="s">
        <v>24</v>
      </c>
      <c r="F12" s="9">
        <v>24.783000000000001</v>
      </c>
      <c r="G12" s="9">
        <v>64.45</v>
      </c>
      <c r="H12" s="22">
        <v>57.982999999999997</v>
      </c>
      <c r="I12" s="9">
        <v>30.2</v>
      </c>
      <c r="J12" s="9">
        <v>35.25</v>
      </c>
      <c r="K12" s="9">
        <v>26.1</v>
      </c>
      <c r="L12" s="9"/>
    </row>
    <row r="13" spans="2:24">
      <c r="E13" s="12" t="s">
        <v>17</v>
      </c>
      <c r="F13" s="22">
        <v>27.417000000000002</v>
      </c>
      <c r="G13" s="9">
        <v>69.900000000000006</v>
      </c>
      <c r="H13" s="22">
        <v>63.3</v>
      </c>
      <c r="I13" s="22">
        <v>33.383000000000003</v>
      </c>
      <c r="J13" s="22">
        <v>38.417000000000002</v>
      </c>
      <c r="K13" s="22">
        <v>28.533000000000001</v>
      </c>
      <c r="L13" s="22"/>
    </row>
    <row r="14" spans="2:24">
      <c r="E14" s="13" t="s">
        <v>41</v>
      </c>
      <c r="F14" s="9">
        <v>25.45</v>
      </c>
      <c r="G14" s="28">
        <v>65.966700000000003</v>
      </c>
      <c r="H14" s="22">
        <v>58.75</v>
      </c>
      <c r="I14" s="22">
        <v>29.983000000000001</v>
      </c>
      <c r="J14" s="22">
        <v>34.982999999999997</v>
      </c>
      <c r="K14" s="22">
        <v>26.667000000000002</v>
      </c>
      <c r="L14" s="22">
        <v>27.65</v>
      </c>
    </row>
    <row r="15" spans="2:24">
      <c r="E15" s="13" t="s">
        <v>36</v>
      </c>
      <c r="F15" s="9">
        <v>25.183</v>
      </c>
      <c r="G15" s="9">
        <v>68.167000000000002</v>
      </c>
      <c r="H15" s="9">
        <v>59.55</v>
      </c>
      <c r="I15" s="9">
        <v>31.683</v>
      </c>
      <c r="J15" s="9">
        <v>36.533000000000001</v>
      </c>
      <c r="K15" s="9">
        <v>26.567</v>
      </c>
      <c r="L15" s="9">
        <v>27.15</v>
      </c>
    </row>
    <row r="16" spans="2:24">
      <c r="E16" s="13" t="s">
        <v>43</v>
      </c>
      <c r="F16" s="22">
        <v>26.516999999999999</v>
      </c>
      <c r="G16" s="9">
        <v>70.75</v>
      </c>
      <c r="H16" s="28">
        <v>63.832999999999998</v>
      </c>
      <c r="I16" s="28">
        <v>31.5</v>
      </c>
      <c r="J16" s="28"/>
      <c r="K16" s="28">
        <v>28.667000000000002</v>
      </c>
      <c r="L16" s="28"/>
    </row>
    <row r="17" spans="5:12">
      <c r="E17" s="13" t="s">
        <v>26</v>
      </c>
      <c r="F17" s="9">
        <v>26.533000000000001</v>
      </c>
      <c r="G17" s="6">
        <v>69.266999999999996</v>
      </c>
      <c r="H17" s="6">
        <v>62.216999999999999</v>
      </c>
      <c r="I17" s="6">
        <v>32.917000000000002</v>
      </c>
      <c r="J17" s="6">
        <v>37.549999999999997</v>
      </c>
      <c r="K17" s="6">
        <v>28.132999999999999</v>
      </c>
      <c r="L17" s="6">
        <v>29.05</v>
      </c>
    </row>
    <row r="18" spans="5:12">
      <c r="E18" s="13" t="s">
        <v>31</v>
      </c>
      <c r="F18" s="6">
        <v>24.6</v>
      </c>
      <c r="I18" s="6">
        <v>29.466999999999999</v>
      </c>
      <c r="J18" s="6">
        <v>34.283000000000001</v>
      </c>
      <c r="K18" s="6">
        <v>25.266999999999999</v>
      </c>
    </row>
    <row r="19" spans="5:12">
      <c r="E19" s="12" t="s">
        <v>48</v>
      </c>
      <c r="F19" s="6">
        <v>25.466999999999999</v>
      </c>
      <c r="G19" s="9">
        <v>65.183000000000007</v>
      </c>
    </row>
    <row r="20" spans="5:12">
      <c r="E20" s="13" t="s">
        <v>66</v>
      </c>
      <c r="F20" s="22">
        <v>24.733000000000001</v>
      </c>
      <c r="G20" s="28">
        <v>65.400000000000006</v>
      </c>
      <c r="J20" s="6">
        <v>34.25</v>
      </c>
      <c r="K20" s="6">
        <v>25.867000000000001</v>
      </c>
      <c r="L20" s="6">
        <v>25.817</v>
      </c>
    </row>
    <row r="21" spans="5:12">
      <c r="E21" s="13" t="s">
        <v>74</v>
      </c>
      <c r="F21" s="6">
        <v>26.1</v>
      </c>
      <c r="G21" s="28">
        <v>67.2</v>
      </c>
      <c r="H21" s="6">
        <v>60.2</v>
      </c>
      <c r="I21" s="6">
        <v>30.983000000000001</v>
      </c>
      <c r="J21" s="6">
        <v>36.582999999999998</v>
      </c>
      <c r="K21" s="6">
        <v>27.082999999999998</v>
      </c>
      <c r="L21" s="6">
        <v>27</v>
      </c>
    </row>
    <row r="22" spans="5:12">
      <c r="E22" s="12" t="s">
        <v>53</v>
      </c>
      <c r="F22" s="6">
        <v>29.516999999999999</v>
      </c>
      <c r="G22" s="9">
        <v>76.033000000000001</v>
      </c>
      <c r="I22" s="6">
        <v>34.9</v>
      </c>
    </row>
    <row r="23" spans="5:12">
      <c r="E23" s="13" t="s">
        <v>72</v>
      </c>
      <c r="F23" s="22">
        <v>31.466999999999999</v>
      </c>
      <c r="G23" s="9">
        <v>73.349999999999994</v>
      </c>
      <c r="H23" s="6">
        <v>68.150000000000006</v>
      </c>
      <c r="I23" s="6">
        <v>38.232999999999997</v>
      </c>
      <c r="J23" s="6">
        <v>40.517000000000003</v>
      </c>
      <c r="L23" s="6">
        <v>30.65</v>
      </c>
    </row>
    <row r="24" spans="5:12">
      <c r="E24" s="13" t="s">
        <v>71</v>
      </c>
      <c r="F24" s="6">
        <v>30</v>
      </c>
      <c r="G24" s="9">
        <v>77.900000000000006</v>
      </c>
      <c r="K24" s="6">
        <v>30.533000000000001</v>
      </c>
    </row>
    <row r="25" spans="5:12">
      <c r="E25" s="13" t="s">
        <v>67</v>
      </c>
      <c r="F25" s="6">
        <v>26.417000000000002</v>
      </c>
      <c r="G25" s="9">
        <v>67.483000000000004</v>
      </c>
    </row>
    <row r="26" spans="5:12">
      <c r="E26" s="13" t="s">
        <v>82</v>
      </c>
      <c r="F26" s="6">
        <v>26.7</v>
      </c>
      <c r="G26" s="6">
        <v>70.216999999999999</v>
      </c>
      <c r="H26" s="6">
        <v>63.067</v>
      </c>
      <c r="I26" s="6">
        <v>30.817</v>
      </c>
      <c r="J26" s="6">
        <v>38.116999999999997</v>
      </c>
      <c r="K26" s="6">
        <v>28.382999999999999</v>
      </c>
      <c r="L26" s="6">
        <v>28.382999999999999</v>
      </c>
    </row>
    <row r="27" spans="5:12">
      <c r="E27" s="13" t="s">
        <v>68</v>
      </c>
      <c r="F27" s="6">
        <v>27.2</v>
      </c>
      <c r="G27" s="6">
        <v>72.433000000000007</v>
      </c>
      <c r="H27" s="6">
        <v>64.716999999999999</v>
      </c>
      <c r="J27" s="6">
        <v>37.512</v>
      </c>
      <c r="K27" s="6">
        <v>28.667000000000002</v>
      </c>
    </row>
    <row r="28" spans="5:12">
      <c r="E28" s="13" t="s">
        <v>69</v>
      </c>
      <c r="F28" s="6">
        <v>28</v>
      </c>
      <c r="K28" s="6">
        <v>39.65</v>
      </c>
    </row>
    <row r="29" spans="5:12">
      <c r="E29" s="13" t="s">
        <v>29</v>
      </c>
      <c r="F29" s="6">
        <v>28.516999999999999</v>
      </c>
      <c r="G29" s="9">
        <v>77.966999999999999</v>
      </c>
    </row>
    <row r="30" spans="5:12">
      <c r="E30" s="13" t="s">
        <v>83</v>
      </c>
      <c r="F30" s="6">
        <v>29</v>
      </c>
      <c r="I30" s="6">
        <v>36.582999999999998</v>
      </c>
      <c r="J30" s="6">
        <v>41.582999999999998</v>
      </c>
      <c r="K30" s="6">
        <v>30</v>
      </c>
      <c r="L30" s="6">
        <v>29.617000000000001</v>
      </c>
    </row>
    <row r="31" spans="5:12">
      <c r="E31" s="13" t="s">
        <v>73</v>
      </c>
      <c r="F31" s="6">
        <v>31.9</v>
      </c>
    </row>
    <row r="32" spans="5:12">
      <c r="E32" s="13" t="s">
        <v>46</v>
      </c>
      <c r="F32" s="6">
        <v>32.6</v>
      </c>
      <c r="J32" s="6">
        <v>43.65</v>
      </c>
      <c r="K32" s="6">
        <v>32.232999999999997</v>
      </c>
    </row>
    <row r="33" spans="5:12">
      <c r="E33" s="13" t="s">
        <v>3</v>
      </c>
      <c r="F33" s="9">
        <v>25.882999999999999</v>
      </c>
      <c r="G33" s="9">
        <v>66.900000000000006</v>
      </c>
      <c r="H33" s="6">
        <v>60.067</v>
      </c>
      <c r="I33" s="6">
        <v>30.082999999999998</v>
      </c>
      <c r="J33" s="6">
        <v>35.982999999999997</v>
      </c>
      <c r="K33" s="6">
        <v>26.75</v>
      </c>
    </row>
    <row r="34" spans="5:12">
      <c r="E34" s="13" t="s">
        <v>16</v>
      </c>
      <c r="F34" s="6">
        <v>26.082999999999998</v>
      </c>
      <c r="G34" s="6">
        <v>72.150000000000006</v>
      </c>
      <c r="H34" s="6">
        <v>62.35</v>
      </c>
      <c r="I34" s="6">
        <v>33.25</v>
      </c>
      <c r="J34" s="6">
        <v>38.732999999999997</v>
      </c>
      <c r="K34" s="6">
        <v>28.783000000000001</v>
      </c>
      <c r="L34" s="6">
        <v>29.382999999999999</v>
      </c>
    </row>
    <row r="35" spans="5:12">
      <c r="E35" s="13" t="s">
        <v>84</v>
      </c>
      <c r="I35" s="6">
        <v>38.6</v>
      </c>
      <c r="J35" s="6">
        <v>44.1</v>
      </c>
      <c r="K35" s="6">
        <v>32.767000000000003</v>
      </c>
      <c r="L35" s="6">
        <v>34.4</v>
      </c>
    </row>
    <row r="36" spans="5:12">
      <c r="E36" s="13" t="s">
        <v>23</v>
      </c>
      <c r="F36" s="6">
        <v>32.33</v>
      </c>
      <c r="G36" s="6">
        <v>88.25</v>
      </c>
      <c r="H36" s="6">
        <v>75</v>
      </c>
      <c r="I36" s="6">
        <v>38.232999999999997</v>
      </c>
      <c r="J36" s="6">
        <v>47.183</v>
      </c>
      <c r="K36" s="6">
        <v>33.917000000000002</v>
      </c>
      <c r="L36" s="6">
        <v>34.200000000000003</v>
      </c>
    </row>
    <row r="37" spans="5:12">
      <c r="E37" s="13" t="s">
        <v>76</v>
      </c>
      <c r="K37" s="6">
        <v>27.082999999999998</v>
      </c>
    </row>
    <row r="38" spans="5:12">
      <c r="E38" s="13" t="s">
        <v>77</v>
      </c>
      <c r="K38" s="6">
        <v>28.632999999999999</v>
      </c>
    </row>
    <row r="39" spans="5:12">
      <c r="E39" s="13" t="s">
        <v>44</v>
      </c>
      <c r="J39" s="6">
        <v>38.966999999999999</v>
      </c>
      <c r="K39" s="6">
        <v>28.832999999999998</v>
      </c>
      <c r="L39" s="6">
        <v>27.233000000000001</v>
      </c>
    </row>
    <row r="40" spans="5:12">
      <c r="E40" s="13" t="s">
        <v>78</v>
      </c>
      <c r="K40" s="6">
        <v>31.367000000000001</v>
      </c>
    </row>
    <row r="41" spans="5:12">
      <c r="E41" s="13" t="s">
        <v>79</v>
      </c>
      <c r="H41" s="6">
        <v>71.7</v>
      </c>
      <c r="I41" s="6">
        <v>34.700000000000003</v>
      </c>
      <c r="J41" s="6">
        <v>42.9</v>
      </c>
      <c r="K41" s="6">
        <v>32.616999999999997</v>
      </c>
    </row>
    <row r="42" spans="5:12">
      <c r="E42" s="13" t="s">
        <v>85</v>
      </c>
      <c r="F42" s="6">
        <v>27.33</v>
      </c>
      <c r="J42" s="6">
        <v>38.299999999999997</v>
      </c>
    </row>
    <row r="43" spans="5:12">
      <c r="E43" s="13" t="s">
        <v>80</v>
      </c>
      <c r="J43" s="6">
        <v>40.65</v>
      </c>
    </row>
    <row r="44" spans="5:12">
      <c r="E44" s="13" t="s">
        <v>81</v>
      </c>
      <c r="J44" s="6">
        <v>40.75</v>
      </c>
    </row>
    <row r="45" spans="5:12">
      <c r="E45" s="13" t="s">
        <v>79</v>
      </c>
      <c r="G45" s="6">
        <v>76.882999999999996</v>
      </c>
      <c r="J45" s="6">
        <v>41.732999999999997</v>
      </c>
      <c r="K45" s="6">
        <v>30.382999999999999</v>
      </c>
    </row>
    <row r="46" spans="5:12">
      <c r="E46" s="13" t="s">
        <v>86</v>
      </c>
      <c r="F46" s="6">
        <v>24.617000000000001</v>
      </c>
      <c r="H46" s="6">
        <v>55.383000000000003</v>
      </c>
      <c r="I46" s="6">
        <v>28.85</v>
      </c>
      <c r="J46" s="6">
        <v>33.966999999999999</v>
      </c>
      <c r="K46" s="6">
        <v>25.65</v>
      </c>
      <c r="L46" s="6">
        <v>25.9</v>
      </c>
    </row>
    <row r="47" spans="5:12">
      <c r="E47" s="13" t="s">
        <v>88</v>
      </c>
      <c r="G47" s="6">
        <v>95.8</v>
      </c>
      <c r="H47" s="6">
        <v>86.45</v>
      </c>
      <c r="I47" s="6">
        <v>43.6</v>
      </c>
      <c r="L47" s="6">
        <v>38.817</v>
      </c>
    </row>
    <row r="48" spans="5:12">
      <c r="E48" s="13" t="s">
        <v>93</v>
      </c>
      <c r="G48" s="6">
        <v>65.2</v>
      </c>
      <c r="H48" s="6">
        <v>58.383000000000003</v>
      </c>
      <c r="I48" s="6">
        <v>29.817</v>
      </c>
      <c r="J48" s="6">
        <v>36.582999999999998</v>
      </c>
      <c r="K48" s="6">
        <v>26.483000000000001</v>
      </c>
    </row>
    <row r="49" spans="5:12">
      <c r="E49" s="13" t="s">
        <v>44</v>
      </c>
      <c r="I49" s="6">
        <v>30.783000000000001</v>
      </c>
    </row>
    <row r="50" spans="5:12">
      <c r="E50" s="13" t="s">
        <v>95</v>
      </c>
      <c r="F50" s="6">
        <v>27.367000000000001</v>
      </c>
      <c r="G50" s="6">
        <v>75.95</v>
      </c>
      <c r="H50" s="6">
        <v>72.0167</v>
      </c>
      <c r="I50" s="6">
        <v>32.982999999999997</v>
      </c>
      <c r="J50" s="6">
        <v>41.33</v>
      </c>
      <c r="K50" s="6">
        <v>29.1</v>
      </c>
    </row>
    <row r="51" spans="5:12">
      <c r="E51" s="13" t="s">
        <v>81</v>
      </c>
      <c r="F51" s="6">
        <v>27.9</v>
      </c>
      <c r="G51" s="21">
        <v>78.900000000000006</v>
      </c>
      <c r="J51" s="6">
        <v>40.75</v>
      </c>
    </row>
    <row r="53" spans="5:12">
      <c r="E53" s="13" t="s">
        <v>100</v>
      </c>
      <c r="F53" s="9">
        <f>MEDIAN(F8:F48)</f>
        <v>26.466999999999999</v>
      </c>
      <c r="G53" s="9">
        <f t="shared" ref="G53:L53" si="0">MEDIAN(G8:G48)</f>
        <v>68.716999999999999</v>
      </c>
      <c r="H53" s="9">
        <f t="shared" si="0"/>
        <v>60.2</v>
      </c>
      <c r="I53" s="9">
        <f t="shared" si="0"/>
        <v>31.266500000000001</v>
      </c>
      <c r="J53" s="9">
        <f t="shared" si="0"/>
        <v>37.549999999999997</v>
      </c>
      <c r="K53" s="9">
        <f t="shared" si="0"/>
        <v>28.382999999999999</v>
      </c>
      <c r="L53" s="9">
        <f t="shared" si="0"/>
        <v>27.75</v>
      </c>
    </row>
  </sheetData>
  <pageMargins left="0.75" right="0.75" top="1" bottom="1" header="0.5" footer="0.5"/>
  <pageSetup paperSize="9" orientation="portrait" verticalDpi="0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X33"/>
  <sheetViews>
    <sheetView topLeftCell="E4" zoomScale="115" zoomScaleNormal="115" workbookViewId="0">
      <selection activeCell="S17" sqref="S17"/>
    </sheetView>
  </sheetViews>
  <sheetFormatPr defaultRowHeight="12.75"/>
  <cols>
    <col min="1" max="1" width="9.140625" style="8"/>
    <col min="2" max="2" width="9.140625" style="6"/>
    <col min="3" max="4" width="9.140625" style="8"/>
    <col min="5" max="5" width="16.42578125" style="5" bestFit="1" customWidth="1"/>
    <col min="6" max="6" width="14" style="6" bestFit="1" customWidth="1"/>
    <col min="7" max="8" width="9.140625" style="6"/>
    <col min="9" max="9" width="13.140625" style="6" bestFit="1" customWidth="1"/>
    <col min="10" max="12" width="13.140625" style="6" customWidth="1"/>
    <col min="13" max="13" width="10.140625" style="6" bestFit="1" customWidth="1"/>
    <col min="14" max="14" width="15.5703125" style="6" bestFit="1" customWidth="1"/>
    <col min="15" max="15" width="13.140625" style="8" bestFit="1" customWidth="1"/>
    <col min="16" max="16" width="10.85546875" style="8" bestFit="1" customWidth="1"/>
    <col min="17" max="17" width="17" style="8" bestFit="1" customWidth="1"/>
    <col min="18" max="19" width="9.140625" style="8"/>
    <col min="20" max="20" width="11.42578125" style="8" customWidth="1"/>
    <col min="21" max="21" width="12" style="8" bestFit="1" customWidth="1"/>
    <col min="22" max="16384" width="9.140625" style="8"/>
  </cols>
  <sheetData>
    <row r="1" spans="2:24">
      <c r="U1" s="9"/>
      <c r="V1" s="9"/>
      <c r="W1" s="9"/>
      <c r="X1" s="9"/>
    </row>
    <row r="2" spans="2:24">
      <c r="U2" s="9"/>
      <c r="V2" s="9"/>
      <c r="W2" s="9"/>
      <c r="X2" s="9"/>
    </row>
    <row r="4" spans="2:24">
      <c r="B4" s="38" t="s">
        <v>62</v>
      </c>
      <c r="E4" s="2" t="s">
        <v>55</v>
      </c>
      <c r="Q4" s="8" t="s">
        <v>110</v>
      </c>
    </row>
    <row r="6" spans="2:24">
      <c r="E6" s="41" t="s">
        <v>0</v>
      </c>
      <c r="F6" s="4" t="s">
        <v>56</v>
      </c>
      <c r="G6" s="4" t="s">
        <v>57</v>
      </c>
      <c r="H6" s="4" t="s">
        <v>58</v>
      </c>
      <c r="I6" s="4" t="s">
        <v>59</v>
      </c>
      <c r="J6" s="4" t="s">
        <v>60</v>
      </c>
      <c r="K6" s="4" t="s">
        <v>61</v>
      </c>
      <c r="L6" s="4" t="s">
        <v>97</v>
      </c>
      <c r="M6" s="4" t="s">
        <v>63</v>
      </c>
      <c r="N6" s="4" t="s">
        <v>65</v>
      </c>
      <c r="Q6" s="8" t="s">
        <v>0</v>
      </c>
      <c r="R6" s="8" t="s">
        <v>56</v>
      </c>
      <c r="S6" s="8" t="s">
        <v>57</v>
      </c>
      <c r="T6" s="8" t="s">
        <v>58</v>
      </c>
      <c r="U6" s="8" t="s">
        <v>59</v>
      </c>
      <c r="V6" s="8" t="s">
        <v>60</v>
      </c>
      <c r="W6" s="8" t="s">
        <v>61</v>
      </c>
      <c r="X6" s="8" t="s">
        <v>63</v>
      </c>
    </row>
    <row r="7" spans="2:24">
      <c r="E7" s="41"/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M7" s="4" t="s">
        <v>13</v>
      </c>
      <c r="N7" s="4" t="s">
        <v>13</v>
      </c>
      <c r="R7" s="8" t="s">
        <v>13</v>
      </c>
      <c r="S7" s="8" t="s">
        <v>13</v>
      </c>
      <c r="T7" s="8" t="s">
        <v>13</v>
      </c>
      <c r="U7" s="8" t="s">
        <v>13</v>
      </c>
      <c r="V7" s="8" t="s">
        <v>13</v>
      </c>
      <c r="W7" s="8" t="s">
        <v>13</v>
      </c>
      <c r="X7" s="8" t="s">
        <v>13</v>
      </c>
    </row>
    <row r="8" spans="2:24">
      <c r="E8" s="54" t="s">
        <v>25</v>
      </c>
      <c r="F8" s="28">
        <v>23.8</v>
      </c>
      <c r="G8" s="28">
        <v>59.982999999999997</v>
      </c>
      <c r="H8" s="28">
        <v>54.466999999999999</v>
      </c>
      <c r="I8" s="28">
        <v>28.4</v>
      </c>
      <c r="J8" s="28">
        <v>33.127000000000002</v>
      </c>
      <c r="K8" s="28">
        <v>25.033000000000001</v>
      </c>
      <c r="L8" s="28">
        <v>25.082999999999998</v>
      </c>
      <c r="M8" s="9">
        <f t="shared" ref="M8:M30" si="0">SUM(F8:L8)</f>
        <v>249.893</v>
      </c>
      <c r="N8" s="9">
        <f t="shared" ref="N8:N30" si="1">M8-$M$8</f>
        <v>0</v>
      </c>
      <c r="Q8" s="54" t="s">
        <v>25</v>
      </c>
      <c r="R8" s="28">
        <v>23.8</v>
      </c>
      <c r="S8" s="28">
        <v>59.982999999999997</v>
      </c>
      <c r="T8" s="28">
        <v>54.466999999999999</v>
      </c>
      <c r="U8" s="28">
        <v>28.4</v>
      </c>
      <c r="V8" s="28">
        <v>33.127000000000002</v>
      </c>
      <c r="W8" s="28">
        <v>25.033000000000001</v>
      </c>
      <c r="X8" s="9">
        <f>SUM(R8:W8)</f>
        <v>224.81</v>
      </c>
    </row>
    <row r="9" spans="2:24">
      <c r="E9" s="54" t="s">
        <v>86</v>
      </c>
      <c r="F9" s="6">
        <v>24.617000000000001</v>
      </c>
      <c r="G9" s="16">
        <v>68.167000000000002</v>
      </c>
      <c r="H9" s="9">
        <v>55.383000000000003</v>
      </c>
      <c r="I9" s="9">
        <v>28.85</v>
      </c>
      <c r="J9" s="9">
        <v>33.966999999999999</v>
      </c>
      <c r="K9" s="9">
        <v>25.65</v>
      </c>
      <c r="L9" s="9">
        <v>25.9</v>
      </c>
      <c r="M9" s="9">
        <f t="shared" si="0"/>
        <v>262.53399999999999</v>
      </c>
      <c r="N9" s="9">
        <f t="shared" si="1"/>
        <v>12.640999999999991</v>
      </c>
      <c r="Q9" s="54" t="s">
        <v>22</v>
      </c>
      <c r="R9" s="9">
        <v>25.2</v>
      </c>
      <c r="S9" s="9">
        <v>63.283000000000001</v>
      </c>
      <c r="T9" s="28">
        <v>57</v>
      </c>
      <c r="U9" s="28">
        <v>31.033000000000001</v>
      </c>
      <c r="V9" s="28">
        <v>35.58</v>
      </c>
      <c r="W9" s="28">
        <v>25.733000000000001</v>
      </c>
      <c r="X9" s="9">
        <f t="shared" ref="X9:X15" si="2">SUM(R9:W9)</f>
        <v>237.82900000000001</v>
      </c>
    </row>
    <row r="10" spans="2:24">
      <c r="E10" s="14" t="s">
        <v>34</v>
      </c>
      <c r="F10" s="22">
        <v>24.966999999999999</v>
      </c>
      <c r="G10" s="9">
        <v>64.832999999999998</v>
      </c>
      <c r="H10" s="28">
        <v>58.083300000000001</v>
      </c>
      <c r="I10" s="28">
        <v>29.117000000000001</v>
      </c>
      <c r="J10" s="28">
        <v>35.200000000000003</v>
      </c>
      <c r="K10" s="28">
        <v>25.533000000000001</v>
      </c>
      <c r="L10" s="28">
        <v>25.733000000000001</v>
      </c>
      <c r="M10" s="9">
        <f t="shared" si="0"/>
        <v>263.46629999999999</v>
      </c>
      <c r="N10" s="9">
        <f t="shared" si="1"/>
        <v>13.573299999999989</v>
      </c>
      <c r="Q10" s="54" t="s">
        <v>24</v>
      </c>
      <c r="R10" s="9">
        <v>24.783000000000001</v>
      </c>
      <c r="S10" s="9">
        <v>64.45</v>
      </c>
      <c r="T10" s="28">
        <v>57.982999999999997</v>
      </c>
      <c r="U10" s="9">
        <v>30.2</v>
      </c>
      <c r="V10" s="9">
        <v>35.25</v>
      </c>
      <c r="W10" s="9">
        <v>26.1</v>
      </c>
      <c r="X10" s="9">
        <f t="shared" si="2"/>
        <v>238.76599999999999</v>
      </c>
    </row>
    <row r="11" spans="2:24">
      <c r="E11" s="54" t="s">
        <v>22</v>
      </c>
      <c r="F11" s="9">
        <v>25.2</v>
      </c>
      <c r="G11" s="9">
        <v>63.283000000000001</v>
      </c>
      <c r="H11" s="28">
        <v>57</v>
      </c>
      <c r="I11" s="28">
        <v>31.033000000000001</v>
      </c>
      <c r="J11" s="28">
        <v>35.58</v>
      </c>
      <c r="K11" s="28">
        <v>25.733000000000001</v>
      </c>
      <c r="L11" s="28">
        <v>25.667000000000002</v>
      </c>
      <c r="M11" s="9">
        <f t="shared" si="0"/>
        <v>263.49599999999998</v>
      </c>
      <c r="N11" s="9">
        <f t="shared" si="1"/>
        <v>13.60299999999998</v>
      </c>
      <c r="Q11" s="14" t="s">
        <v>4</v>
      </c>
      <c r="R11" s="9">
        <v>24.95</v>
      </c>
      <c r="S11" s="28">
        <v>64.33</v>
      </c>
      <c r="T11" s="9">
        <v>58.75</v>
      </c>
      <c r="U11" s="9">
        <v>29.65</v>
      </c>
      <c r="V11" s="9">
        <v>35.633000000000003</v>
      </c>
      <c r="W11" s="16">
        <v>27.607999999999997</v>
      </c>
      <c r="X11" s="9">
        <f t="shared" si="2"/>
        <v>240.92100000000002</v>
      </c>
    </row>
    <row r="12" spans="2:24">
      <c r="E12" s="54" t="s">
        <v>24</v>
      </c>
      <c r="F12" s="9">
        <v>24.783000000000001</v>
      </c>
      <c r="G12" s="9">
        <v>64.45</v>
      </c>
      <c r="H12" s="28">
        <v>57.982999999999997</v>
      </c>
      <c r="I12" s="9">
        <v>30.2</v>
      </c>
      <c r="J12" s="9">
        <v>35.25</v>
      </c>
      <c r="K12" s="9">
        <v>26.1</v>
      </c>
      <c r="L12" s="16">
        <v>27.65</v>
      </c>
      <c r="M12" s="9">
        <f t="shared" si="0"/>
        <v>266.416</v>
      </c>
      <c r="N12" s="9">
        <f t="shared" si="1"/>
        <v>16.522999999999996</v>
      </c>
      <c r="Q12" s="54" t="s">
        <v>41</v>
      </c>
      <c r="R12" s="9">
        <v>25.45</v>
      </c>
      <c r="S12" s="28">
        <v>65.966700000000003</v>
      </c>
      <c r="T12" s="28">
        <v>58.75</v>
      </c>
      <c r="U12" s="28">
        <v>29.983000000000001</v>
      </c>
      <c r="V12" s="28">
        <v>34.982999999999997</v>
      </c>
      <c r="W12" s="28">
        <v>26.667000000000002</v>
      </c>
      <c r="X12" s="9">
        <f t="shared" si="2"/>
        <v>241.7997</v>
      </c>
    </row>
    <row r="13" spans="2:24">
      <c r="E13" s="54" t="s">
        <v>66</v>
      </c>
      <c r="F13" s="28">
        <v>24.733000000000001</v>
      </c>
      <c r="G13" s="28">
        <v>65.400000000000006</v>
      </c>
      <c r="H13" s="16">
        <v>60.2</v>
      </c>
      <c r="I13" s="16">
        <v>31.033000000000001</v>
      </c>
      <c r="J13" s="9">
        <v>34.25</v>
      </c>
      <c r="K13" s="9">
        <v>25.867000000000001</v>
      </c>
      <c r="L13" s="9">
        <v>25.817</v>
      </c>
      <c r="M13" s="9">
        <f t="shared" si="0"/>
        <v>267.3</v>
      </c>
      <c r="N13" s="9">
        <f t="shared" si="1"/>
        <v>17.407000000000011</v>
      </c>
      <c r="Q13" s="54" t="s">
        <v>3</v>
      </c>
      <c r="R13" s="9">
        <v>25.882999999999999</v>
      </c>
      <c r="S13" s="9">
        <v>66.900000000000006</v>
      </c>
      <c r="T13" s="9">
        <v>60.067</v>
      </c>
      <c r="U13" s="9">
        <v>30.082999999999998</v>
      </c>
      <c r="V13" s="9">
        <v>35.982999999999997</v>
      </c>
      <c r="W13" s="16">
        <v>27.607999999999997</v>
      </c>
      <c r="X13" s="9">
        <f>SUM(R13:W13)</f>
        <v>246.524</v>
      </c>
    </row>
    <row r="14" spans="2:24">
      <c r="E14" s="14" t="s">
        <v>4</v>
      </c>
      <c r="F14" s="9">
        <v>24.95</v>
      </c>
      <c r="G14" s="28">
        <v>64.33</v>
      </c>
      <c r="H14" s="9">
        <v>58.75</v>
      </c>
      <c r="I14" s="9">
        <v>29.65</v>
      </c>
      <c r="J14" s="9">
        <v>35.633000000000003</v>
      </c>
      <c r="K14" s="16">
        <v>27.607999999999997</v>
      </c>
      <c r="L14" s="9">
        <v>27.85</v>
      </c>
      <c r="M14" s="9">
        <f t="shared" si="0"/>
        <v>268.77100000000002</v>
      </c>
      <c r="N14" s="9">
        <f t="shared" si="1"/>
        <v>18.878000000000014</v>
      </c>
      <c r="Q14" s="54" t="s">
        <v>26</v>
      </c>
      <c r="R14" s="9">
        <v>26.533000000000001</v>
      </c>
      <c r="S14" s="9">
        <v>69.266999999999996</v>
      </c>
      <c r="T14" s="9">
        <v>62.216999999999999</v>
      </c>
      <c r="U14" s="9">
        <v>32.917000000000002</v>
      </c>
      <c r="V14" s="9">
        <v>37.549999999999997</v>
      </c>
      <c r="W14" s="9">
        <v>28.132999999999999</v>
      </c>
      <c r="X14" s="9">
        <f t="shared" si="2"/>
        <v>256.61699999999996</v>
      </c>
    </row>
    <row r="15" spans="2:24">
      <c r="E15" s="54" t="s">
        <v>41</v>
      </c>
      <c r="F15" s="9">
        <v>25.45</v>
      </c>
      <c r="G15" s="28">
        <v>65.966700000000003</v>
      </c>
      <c r="H15" s="28">
        <v>58.75</v>
      </c>
      <c r="I15" s="28">
        <v>29.983000000000001</v>
      </c>
      <c r="J15" s="28">
        <v>34.982999999999997</v>
      </c>
      <c r="K15" s="28">
        <v>26.667000000000002</v>
      </c>
      <c r="L15" s="48">
        <v>27.65</v>
      </c>
      <c r="M15" s="9">
        <f t="shared" si="0"/>
        <v>269.44970000000001</v>
      </c>
      <c r="N15" s="9">
        <f t="shared" si="1"/>
        <v>19.556700000000006</v>
      </c>
      <c r="Q15" s="54" t="s">
        <v>16</v>
      </c>
      <c r="R15" s="6">
        <v>26.082999999999998</v>
      </c>
      <c r="S15" s="9">
        <v>72.150000000000006</v>
      </c>
      <c r="T15" s="9">
        <v>62.35</v>
      </c>
      <c r="U15" s="9">
        <v>33.25</v>
      </c>
      <c r="V15" s="9">
        <v>38.732999999999997</v>
      </c>
      <c r="W15" s="9">
        <v>28.783000000000001</v>
      </c>
      <c r="X15" s="9">
        <f t="shared" si="2"/>
        <v>261.34899999999999</v>
      </c>
    </row>
    <row r="16" spans="2:24">
      <c r="E16" s="54" t="s">
        <v>93</v>
      </c>
      <c r="F16" s="16">
        <v>26.082999999999998</v>
      </c>
      <c r="G16" s="9">
        <v>65.2</v>
      </c>
      <c r="H16" s="9">
        <v>58.383000000000003</v>
      </c>
      <c r="I16" s="9">
        <v>29.817</v>
      </c>
      <c r="J16" s="9">
        <v>36.582999999999998</v>
      </c>
      <c r="K16" s="9">
        <v>26.483000000000001</v>
      </c>
      <c r="L16" s="16">
        <v>27.65</v>
      </c>
      <c r="M16" s="9">
        <f t="shared" si="0"/>
        <v>270.19900000000001</v>
      </c>
      <c r="N16" s="9">
        <f t="shared" si="1"/>
        <v>20.306000000000012</v>
      </c>
    </row>
    <row r="17" spans="3:24">
      <c r="E17" s="54" t="s">
        <v>3</v>
      </c>
      <c r="F17" s="9">
        <v>25.882999999999999</v>
      </c>
      <c r="G17" s="9">
        <v>66.900000000000006</v>
      </c>
      <c r="H17" s="9">
        <v>60.067</v>
      </c>
      <c r="I17" s="9">
        <v>30.082999999999998</v>
      </c>
      <c r="J17" s="9">
        <v>35.982999999999997</v>
      </c>
      <c r="K17" s="16">
        <v>27.607999999999997</v>
      </c>
      <c r="L17" s="16">
        <v>27.65</v>
      </c>
      <c r="M17" s="9">
        <f t="shared" si="0"/>
        <v>274.17399999999998</v>
      </c>
      <c r="N17" s="9">
        <f t="shared" si="1"/>
        <v>24.280999999999977</v>
      </c>
    </row>
    <row r="18" spans="3:24">
      <c r="E18" s="54" t="s">
        <v>36</v>
      </c>
      <c r="F18" s="9">
        <v>25.183</v>
      </c>
      <c r="G18" s="9">
        <v>68.167000000000002</v>
      </c>
      <c r="H18" s="9">
        <v>59.55</v>
      </c>
      <c r="I18" s="9">
        <v>31.683</v>
      </c>
      <c r="J18" s="9">
        <v>36.533000000000001</v>
      </c>
      <c r="K18" s="9">
        <v>26.567</v>
      </c>
      <c r="L18" s="9">
        <v>27.15</v>
      </c>
      <c r="M18" s="9">
        <f t="shared" si="0"/>
        <v>274.83299999999997</v>
      </c>
      <c r="N18" s="9">
        <f t="shared" si="1"/>
        <v>24.939999999999969</v>
      </c>
    </row>
    <row r="19" spans="3:24">
      <c r="E19" s="54" t="s">
        <v>74</v>
      </c>
      <c r="F19" s="6">
        <v>26.1</v>
      </c>
      <c r="G19" s="28">
        <v>67.2</v>
      </c>
      <c r="H19" s="9">
        <v>60.2</v>
      </c>
      <c r="I19" s="9">
        <v>30.983000000000001</v>
      </c>
      <c r="J19" s="16">
        <v>36.582999999999998</v>
      </c>
      <c r="K19" s="9">
        <v>27.082999999999998</v>
      </c>
      <c r="L19" s="9">
        <v>27</v>
      </c>
      <c r="M19" s="9">
        <f t="shared" si="0"/>
        <v>275.149</v>
      </c>
      <c r="N19" s="9">
        <f t="shared" si="1"/>
        <v>25.256</v>
      </c>
    </row>
    <row r="20" spans="3:24">
      <c r="E20" s="54" t="s">
        <v>43</v>
      </c>
      <c r="F20" s="28">
        <v>26.516999999999999</v>
      </c>
      <c r="G20" s="9">
        <v>70.75</v>
      </c>
      <c r="H20" s="28">
        <v>63.832999999999998</v>
      </c>
      <c r="I20" s="28">
        <v>31.5</v>
      </c>
      <c r="J20" s="16">
        <v>36.582999999999998</v>
      </c>
      <c r="K20" s="28">
        <v>28.667000000000002</v>
      </c>
      <c r="L20" s="9">
        <v>27.65</v>
      </c>
      <c r="M20" s="9">
        <f t="shared" si="0"/>
        <v>285.5</v>
      </c>
      <c r="N20" s="9">
        <f t="shared" si="1"/>
        <v>35.606999999999999</v>
      </c>
    </row>
    <row r="21" spans="3:24">
      <c r="E21" s="54" t="s">
        <v>26</v>
      </c>
      <c r="F21" s="9">
        <v>26.533000000000001</v>
      </c>
      <c r="G21" s="9">
        <v>69.266999999999996</v>
      </c>
      <c r="H21" s="9">
        <v>62.216999999999999</v>
      </c>
      <c r="I21" s="9">
        <v>32.917000000000002</v>
      </c>
      <c r="J21" s="9">
        <v>37.549999999999997</v>
      </c>
      <c r="K21" s="9">
        <v>28.132999999999999</v>
      </c>
      <c r="L21" s="9">
        <v>29.05</v>
      </c>
      <c r="M21" s="9">
        <f t="shared" si="0"/>
        <v>285.66699999999997</v>
      </c>
      <c r="N21" s="9">
        <f t="shared" si="1"/>
        <v>35.773999999999972</v>
      </c>
      <c r="Q21" s="12"/>
    </row>
    <row r="22" spans="3:24">
      <c r="E22" s="54" t="s">
        <v>82</v>
      </c>
      <c r="F22" s="9">
        <v>26.7</v>
      </c>
      <c r="G22" s="9">
        <v>70.216999999999999</v>
      </c>
      <c r="H22" s="9">
        <v>63.067</v>
      </c>
      <c r="I22" s="9">
        <v>30.817</v>
      </c>
      <c r="J22" s="9">
        <v>38.116999999999997</v>
      </c>
      <c r="K22" s="9">
        <v>28.382999999999999</v>
      </c>
      <c r="L22" s="9">
        <v>28.382999999999999</v>
      </c>
      <c r="M22" s="9">
        <f t="shared" si="0"/>
        <v>285.68399999999997</v>
      </c>
      <c r="N22" s="9">
        <f t="shared" si="1"/>
        <v>35.790999999999968</v>
      </c>
      <c r="Q22" s="12"/>
    </row>
    <row r="23" spans="3:24" s="6" customFormat="1">
      <c r="C23" s="8"/>
      <c r="D23" s="8"/>
      <c r="E23" s="14" t="s">
        <v>17</v>
      </c>
      <c r="F23" s="28">
        <v>27.417000000000002</v>
      </c>
      <c r="G23" s="9">
        <v>69.900000000000006</v>
      </c>
      <c r="H23" s="28">
        <v>63.3</v>
      </c>
      <c r="I23" s="28">
        <v>33.383000000000003</v>
      </c>
      <c r="J23" s="28">
        <v>38.417000000000002</v>
      </c>
      <c r="K23" s="28">
        <v>28.533000000000001</v>
      </c>
      <c r="L23" s="16">
        <v>27.65</v>
      </c>
      <c r="M23" s="9">
        <f t="shared" si="0"/>
        <v>288.60000000000002</v>
      </c>
      <c r="N23" s="9">
        <f t="shared" si="1"/>
        <v>38.707000000000022</v>
      </c>
      <c r="O23" s="8"/>
      <c r="P23" s="8"/>
      <c r="Q23" s="12"/>
      <c r="R23" s="8"/>
      <c r="S23" s="8"/>
      <c r="T23" s="8"/>
      <c r="U23" s="8"/>
      <c r="V23" s="8"/>
      <c r="W23" s="8"/>
      <c r="X23" s="8"/>
    </row>
    <row r="24" spans="3:24">
      <c r="E24" s="54" t="s">
        <v>68</v>
      </c>
      <c r="F24" s="9">
        <v>27.2</v>
      </c>
      <c r="G24" s="9">
        <v>72.433000000000007</v>
      </c>
      <c r="H24" s="9">
        <v>64.716999999999999</v>
      </c>
      <c r="I24" s="16">
        <v>31.033000000000001</v>
      </c>
      <c r="J24" s="9">
        <v>37.512</v>
      </c>
      <c r="K24" s="9">
        <v>28.667000000000002</v>
      </c>
      <c r="L24" s="16">
        <v>27.65</v>
      </c>
      <c r="M24" s="9">
        <f t="shared" si="0"/>
        <v>289.21199999999999</v>
      </c>
      <c r="N24" s="9">
        <f t="shared" si="1"/>
        <v>39.318999999999988</v>
      </c>
      <c r="Q24" s="12"/>
    </row>
    <row r="25" spans="3:24">
      <c r="E25" s="54" t="s">
        <v>16</v>
      </c>
      <c r="F25" s="6">
        <v>26.082999999999998</v>
      </c>
      <c r="G25" s="9">
        <v>72.150000000000006</v>
      </c>
      <c r="H25" s="9">
        <v>62.35</v>
      </c>
      <c r="I25" s="9">
        <v>33.25</v>
      </c>
      <c r="J25" s="9">
        <v>38.732999999999997</v>
      </c>
      <c r="K25" s="9">
        <v>28.783000000000001</v>
      </c>
      <c r="L25" s="9">
        <v>29.382999999999999</v>
      </c>
      <c r="M25" s="9">
        <f t="shared" si="0"/>
        <v>290.73199999999997</v>
      </c>
      <c r="N25" s="9">
        <f t="shared" si="1"/>
        <v>40.83899999999997</v>
      </c>
      <c r="Q25" s="12"/>
    </row>
    <row r="26" spans="3:24">
      <c r="E26" s="54" t="s">
        <v>83</v>
      </c>
      <c r="F26" s="9">
        <v>29</v>
      </c>
      <c r="G26" s="16">
        <v>68.167000000000002</v>
      </c>
      <c r="H26" s="16">
        <v>60.2</v>
      </c>
      <c r="I26" s="9">
        <v>36.582999999999998</v>
      </c>
      <c r="J26" s="9">
        <v>41.582999999999998</v>
      </c>
      <c r="K26" s="9">
        <v>30</v>
      </c>
      <c r="L26" s="9">
        <v>29.617000000000001</v>
      </c>
      <c r="M26" s="9">
        <f t="shared" si="0"/>
        <v>295.15000000000003</v>
      </c>
      <c r="N26" s="9">
        <f t="shared" si="1"/>
        <v>45.257000000000033</v>
      </c>
      <c r="Q26" s="12"/>
    </row>
    <row r="27" spans="3:24">
      <c r="E27" s="54" t="s">
        <v>95</v>
      </c>
      <c r="F27" s="6">
        <v>27.367000000000001</v>
      </c>
      <c r="G27" s="6">
        <v>75.95</v>
      </c>
      <c r="H27" s="6">
        <v>72.0167</v>
      </c>
      <c r="I27" s="6">
        <v>32.982999999999997</v>
      </c>
      <c r="J27" s="6">
        <v>41.33</v>
      </c>
      <c r="K27" s="6">
        <v>29.1</v>
      </c>
      <c r="L27" s="16">
        <v>27.65</v>
      </c>
      <c r="M27" s="9">
        <f t="shared" si="0"/>
        <v>306.39670000000001</v>
      </c>
      <c r="N27" s="9">
        <f t="shared" si="1"/>
        <v>56.503700000000009</v>
      </c>
      <c r="Q27" s="12"/>
    </row>
    <row r="28" spans="3:24">
      <c r="E28" s="54" t="s">
        <v>79</v>
      </c>
      <c r="F28" s="16">
        <v>26.082999999999998</v>
      </c>
      <c r="G28" s="9">
        <v>76.882999999999996</v>
      </c>
      <c r="H28" s="9">
        <v>71.7</v>
      </c>
      <c r="I28" s="9">
        <v>34.700000000000003</v>
      </c>
      <c r="J28" s="9">
        <v>41.732999999999997</v>
      </c>
      <c r="K28" s="9">
        <v>30.382999999999999</v>
      </c>
      <c r="L28" s="16">
        <v>27.65</v>
      </c>
      <c r="M28" s="9">
        <f t="shared" si="0"/>
        <v>309.13199999999995</v>
      </c>
      <c r="N28" s="9">
        <f t="shared" si="1"/>
        <v>59.238999999999947</v>
      </c>
      <c r="Q28" s="27"/>
    </row>
    <row r="29" spans="3:24">
      <c r="E29" s="54" t="s">
        <v>72</v>
      </c>
      <c r="F29" s="28">
        <v>31.466999999999999</v>
      </c>
      <c r="G29" s="9">
        <v>73.349999999999994</v>
      </c>
      <c r="H29" s="9">
        <v>68.150000000000006</v>
      </c>
      <c r="I29" s="9">
        <v>38.232999999999997</v>
      </c>
      <c r="J29" s="9">
        <v>40.517000000000003</v>
      </c>
      <c r="K29" s="16">
        <v>27.607999999999997</v>
      </c>
      <c r="L29" s="9">
        <v>30.65</v>
      </c>
      <c r="M29" s="9">
        <f t="shared" si="0"/>
        <v>309.97499999999997</v>
      </c>
      <c r="N29" s="9">
        <f t="shared" si="1"/>
        <v>60.081999999999965</v>
      </c>
    </row>
    <row r="30" spans="3:24">
      <c r="E30" s="54" t="s">
        <v>23</v>
      </c>
      <c r="F30" s="9">
        <v>32.33</v>
      </c>
      <c r="G30" s="9">
        <v>88.25</v>
      </c>
      <c r="H30" s="9">
        <v>75</v>
      </c>
      <c r="I30" s="9">
        <v>38.232999999999997</v>
      </c>
      <c r="J30" s="9">
        <v>47.183</v>
      </c>
      <c r="K30" s="9">
        <v>33.917000000000002</v>
      </c>
      <c r="L30" s="9">
        <v>34.200000000000003</v>
      </c>
      <c r="M30" s="9">
        <f t="shared" si="0"/>
        <v>349.113</v>
      </c>
      <c r="N30" s="9">
        <f t="shared" si="1"/>
        <v>99.22</v>
      </c>
    </row>
    <row r="31" spans="3:24">
      <c r="E31" s="54"/>
      <c r="G31" s="9"/>
      <c r="H31" s="9"/>
      <c r="I31" s="9"/>
      <c r="J31" s="9"/>
      <c r="K31" s="9"/>
      <c r="L31" s="9"/>
      <c r="M31" s="9"/>
      <c r="N31" s="9"/>
    </row>
    <row r="33" spans="5:12">
      <c r="E33" s="54" t="s">
        <v>100</v>
      </c>
      <c r="F33" s="9">
        <f>MEDIAN(F8:F31)</f>
        <v>26.082999999999998</v>
      </c>
      <c r="G33" s="9">
        <f t="shared" ref="G33:L33" si="3">MEDIAN(G8:G31)</f>
        <v>68.167000000000002</v>
      </c>
      <c r="H33" s="9">
        <f t="shared" si="3"/>
        <v>60.2</v>
      </c>
      <c r="I33" s="9">
        <f t="shared" si="3"/>
        <v>31.033000000000001</v>
      </c>
      <c r="J33" s="9">
        <f t="shared" si="3"/>
        <v>36.582999999999998</v>
      </c>
      <c r="K33" s="9">
        <f t="shared" si="3"/>
        <v>27.607999999999997</v>
      </c>
      <c r="L33" s="9">
        <f t="shared" si="3"/>
        <v>27.65</v>
      </c>
    </row>
  </sheetData>
  <sortState ref="E8:N30">
    <sortCondition ref="N8:N30"/>
  </sortState>
  <pageMargins left="0.75" right="0.75" top="1" bottom="1" header="0.5" footer="0.5"/>
  <pageSetup paperSize="9" orientation="portrait" verticalDpi="0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Summary</vt:lpstr>
      <vt:lpstr>BAR</vt:lpstr>
      <vt:lpstr>TOUR</vt:lpstr>
      <vt:lpstr>TOUR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Kevin</cp:lastModifiedBy>
  <cp:lastPrinted>2014-08-27T13:34:16Z</cp:lastPrinted>
  <dcterms:created xsi:type="dcterms:W3CDTF">2009-04-30T09:25:50Z</dcterms:created>
  <dcterms:modified xsi:type="dcterms:W3CDTF">2014-09-20T10:36:30Z</dcterms:modified>
</cp:coreProperties>
</file>